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20" windowWidth="15192" windowHeight="11016" tabRatio="798" activeTab="1"/>
  </bookViews>
  <sheets>
    <sheet name="Титульный" sheetId="11" r:id="rId1"/>
    <sheet name="Л.Ботинки" sheetId="14" r:id="rId2"/>
    <sheet name="Л.Палки" sheetId="9" r:id="rId3"/>
    <sheet name="Лыжи" sheetId="8" r:id="rId4"/>
    <sheet name="Трек.Ботинки" sheetId="7" r:id="rId5"/>
    <sheet name="Фигурные коньки" sheetId="18" r:id="rId6"/>
  </sheets>
  <definedNames>
    <definedName name="_xlnm.Print_Area" localSheetId="0">Титульный!$A$1:$C$41</definedName>
    <definedName name="трансп">#REF!</definedName>
  </definedNames>
  <calcPr calcId="124519" refMode="R1C1"/>
</workbook>
</file>

<file path=xl/calcChain.xml><?xml version="1.0" encoding="utf-8"?>
<calcChain xmlns="http://schemas.openxmlformats.org/spreadsheetml/2006/main">
  <c r="C16" i="11"/>
  <c r="W13" i="18"/>
  <c r="B12" i="11"/>
  <c r="W3" i="18"/>
  <c r="W4"/>
  <c r="W5"/>
  <c r="W6"/>
  <c r="W7"/>
  <c r="W8"/>
  <c r="W9"/>
  <c r="W2"/>
  <c r="W3" i="7"/>
  <c r="W4"/>
  <c r="W5"/>
  <c r="W6"/>
  <c r="W7"/>
  <c r="W8"/>
  <c r="W9"/>
  <c r="W10"/>
  <c r="W11"/>
  <c r="W12"/>
  <c r="W13"/>
  <c r="W14"/>
  <c r="W15"/>
  <c r="W16"/>
  <c r="W2"/>
  <c r="W3" i="9"/>
  <c r="W4"/>
  <c r="W5"/>
  <c r="W6"/>
  <c r="W7"/>
  <c r="W8"/>
  <c r="W9"/>
  <c r="W10"/>
  <c r="W11"/>
  <c r="W12"/>
  <c r="W13"/>
  <c r="W2"/>
  <c r="AA55" i="8"/>
  <c r="AA54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2"/>
  <c r="Y6"/>
  <c r="Y8"/>
  <c r="Y10"/>
  <c r="Y11"/>
  <c r="Y12"/>
  <c r="AE3" i="14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2"/>
  <c r="AC31"/>
  <c r="AC38"/>
  <c r="AC45"/>
  <c r="AC51"/>
  <c r="AC53"/>
  <c r="AC71"/>
  <c r="AC74"/>
  <c r="AC77"/>
  <c r="AC79"/>
  <c r="AC81"/>
  <c r="AC92"/>
  <c r="AC93"/>
  <c r="AB17"/>
  <c r="AB18"/>
  <c r="AB19"/>
  <c r="AB20"/>
  <c r="AB2"/>
  <c r="U12" i="18"/>
  <c r="W12" s="1"/>
  <c r="U11"/>
  <c r="W11" s="1"/>
  <c r="U10"/>
  <c r="W10" s="1"/>
  <c r="U9"/>
  <c r="U8"/>
  <c r="U7"/>
  <c r="U6"/>
  <c r="U5"/>
  <c r="U4"/>
  <c r="U3"/>
  <c r="U2"/>
  <c r="X3" i="8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AB3" i="14"/>
  <c r="AB4"/>
  <c r="AB5"/>
  <c r="AB6"/>
  <c r="AB7"/>
  <c r="AB8"/>
  <c r="AB9"/>
  <c r="AB10"/>
  <c r="AB11"/>
  <c r="AB12"/>
  <c r="AB13"/>
  <c r="AB14"/>
  <c r="AB15"/>
  <c r="AB16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U3" i="7"/>
  <c r="U4"/>
  <c r="U5"/>
  <c r="U6"/>
  <c r="U7"/>
  <c r="U8"/>
  <c r="U9"/>
  <c r="U10"/>
  <c r="U11"/>
  <c r="U12"/>
  <c r="U13"/>
  <c r="U14"/>
  <c r="U15"/>
  <c r="U16"/>
  <c r="T12" i="9"/>
  <c r="T13"/>
  <c r="U2" i="7"/>
  <c r="T2" i="9"/>
  <c r="T11"/>
  <c r="X54" i="8"/>
  <c r="X52"/>
  <c r="X2"/>
  <c r="T3" i="9"/>
  <c r="T4"/>
  <c r="T5"/>
  <c r="T6"/>
  <c r="T7"/>
  <c r="T8"/>
  <c r="T9"/>
  <c r="T10"/>
  <c r="U17" i="7"/>
  <c r="B15" i="11" s="1"/>
  <c r="AB96" i="14"/>
  <c r="U13" i="18"/>
  <c r="B16" i="11" s="1"/>
  <c r="W17" i="7"/>
  <c r="C15" i="11" s="1"/>
  <c r="X55" i="8"/>
  <c r="B14" i="11" s="1"/>
  <c r="AE96" i="14" l="1"/>
  <c r="C12" i="11" s="1"/>
  <c r="C17" s="1"/>
  <c r="T14" i="9"/>
  <c r="B13" i="11" s="1"/>
  <c r="W14" i="9"/>
  <c r="C13" i="11" s="1"/>
  <c r="C14"/>
  <c r="B17"/>
</calcChain>
</file>

<file path=xl/sharedStrings.xml><?xml version="1.0" encoding="utf-8"?>
<sst xmlns="http://schemas.openxmlformats.org/spreadsheetml/2006/main" count="298" uniqueCount="165">
  <si>
    <t>Наименование</t>
  </si>
  <si>
    <t>ИТОГО:</t>
  </si>
  <si>
    <t>Лыжные ботинки</t>
  </si>
  <si>
    <t>Кол-во, пар</t>
  </si>
  <si>
    <t>Сумма, руб. РФ</t>
  </si>
  <si>
    <t>Покупатель:</t>
  </si>
  <si>
    <t>Контактная информация:</t>
  </si>
  <si>
    <t>Контактное лицо:</t>
  </si>
  <si>
    <t>Количество, пар</t>
  </si>
  <si>
    <t>Треккинговые ботинки</t>
  </si>
  <si>
    <t>Лыжные палки</t>
  </si>
  <si>
    <t>Ботинки трекинговые SPINE m.500 Snowboot (Thinsulate)</t>
  </si>
  <si>
    <t>Ботинки трекинговые SPINE m.500/7 Snowboot (Thinsulate)</t>
  </si>
  <si>
    <t>Ботинки трекинговые SPINE m.700 (Thinsulate)</t>
  </si>
  <si>
    <t>Ботинки трекинговые SPINE m.800 (нубук, Thinsulate)</t>
  </si>
  <si>
    <t>Ботинки трекинговые SPINE m.800/7 (кожа, Thinsulate)</t>
  </si>
  <si>
    <t>Ботинки трекинговые SPINE m.900 (нубук, мембрана Comforex)</t>
  </si>
  <si>
    <t>Желаемый срок отгрузки заказа:</t>
  </si>
  <si>
    <t>Ботинки трекинговые SPINE m.900/8 (кожа, мембрана Comforex)</t>
  </si>
  <si>
    <t>Сумма заказа:</t>
  </si>
  <si>
    <t>Сумма</t>
  </si>
  <si>
    <t xml:space="preserve">Сумма </t>
  </si>
  <si>
    <t>НАИМЕНОВАНИЕ</t>
  </si>
  <si>
    <t>Ботинки SPINE Smart 357 (NNN)</t>
  </si>
  <si>
    <t>Ботинки SPINE Baby 101 (NNN)</t>
  </si>
  <si>
    <t>Ботинки SPINE Smart 357/2 (NNN)</t>
  </si>
  <si>
    <t>Ботинки SPINE Creator 357/20 (NNN)</t>
  </si>
  <si>
    <t>Ботинки SPINE Lady 357/40 (NNN)</t>
  </si>
  <si>
    <t>Ботинки SPINE Next 156 (NNN)</t>
  </si>
  <si>
    <t>Ботинки SPINE Next 27 кожа (NNN)</t>
  </si>
  <si>
    <t>Ботинки SPINE Viper 251 (NNN)</t>
  </si>
  <si>
    <t>Ботинки SPINE Viper 251/2 (NNN)</t>
  </si>
  <si>
    <t xml:space="preserve">Ботинки SPINE Relax 115 Thinsulate (NNN) </t>
  </si>
  <si>
    <t xml:space="preserve">Ботинки SPINE Technic 95 Thinsulate нубук (NNN) </t>
  </si>
  <si>
    <t>Ботинки SPINE Comfort 83/7 (NNN)</t>
  </si>
  <si>
    <t>Ботинки SPINE Comfort 83/2 (NNN)</t>
  </si>
  <si>
    <t>Ботинки SPINE Comfort 245 (NNN)</t>
  </si>
  <si>
    <t>Ботинки SPINE X-Rider 254 (NNN)</t>
  </si>
  <si>
    <t>Ботинки SPINE X-Rider 254/2 (NNN)</t>
  </si>
  <si>
    <t>Ботинки SPINE Energy 258 (NNN)</t>
  </si>
  <si>
    <t>Ботинки SPINE Energy 258/2 (NNN)</t>
  </si>
  <si>
    <t>Ботинки SPINE Polaris 85 (NNN)</t>
  </si>
  <si>
    <t>Ботинки SPINE Concept Skate 296 (NNN)</t>
  </si>
  <si>
    <t>Ботинки SPINE Concept Skate 296/1 (NNN)</t>
  </si>
  <si>
    <t>Ботинки SPINE Classic 294 (NNN)</t>
  </si>
  <si>
    <t>Ботинки SPINE Carrera 197 (NNN)</t>
  </si>
  <si>
    <t>Ботинки SPINE Carrera Carbon 285 (NNN)</t>
  </si>
  <si>
    <t>Ботинки SPINE Baby 103 (SNS)</t>
  </si>
  <si>
    <t>Ботинки SPINE Smart 457 (SNS)</t>
  </si>
  <si>
    <t>Ботинки SPINE Smart 457/2 (SNS)</t>
  </si>
  <si>
    <t>Ботинки SPINE Creator 457/20 (SNS)</t>
  </si>
  <si>
    <t>Ботинки SPINE Lady 457/40 (SNS)</t>
  </si>
  <si>
    <t xml:space="preserve">Ботинки SPINE Relax 116 Thinsulate (SNS) </t>
  </si>
  <si>
    <t xml:space="preserve">Ботинки SPINE Technic 495 Thinsulate нубук (SNS) </t>
  </si>
  <si>
    <t>Ботинки SPINE Defender 181 (SNS)</t>
  </si>
  <si>
    <t>Ботинки SPINE Comfort 483/7 (SNS)</t>
  </si>
  <si>
    <t>Ботинки SPINE Comfort 483/2 (SNS)</t>
  </si>
  <si>
    <t xml:space="preserve">Ботинки SPINE Comfort 483/10 (SNS) </t>
  </si>
  <si>
    <t>Ботинки SPINE Advance 493 (SNS)</t>
  </si>
  <si>
    <t>Ботинки SPINE Evolution 184 синт (SNS Pilot)</t>
  </si>
  <si>
    <t xml:space="preserve">Ботинки SPINE Concept Skate 496 синт (SNS) </t>
  </si>
  <si>
    <t>Ботинки SPINE Classic 494 синт (SNS)</t>
  </si>
  <si>
    <t>Ботинки SPINE Matrix Carbon 194 (SNS Pilot)</t>
  </si>
  <si>
    <t>Ботинки SPINE Viper 452 (SNS)</t>
  </si>
  <si>
    <t>Ботинки SPINE Viper 452/2 (SNS)</t>
  </si>
  <si>
    <t>Ботинки SPINE Concept Skate Carbon 396 (SNS Pilot)</t>
  </si>
  <si>
    <t>Ботинки SPINE Concept Skate Carbon PRO 397 (SNS Pilot)</t>
  </si>
  <si>
    <t>Ботинки SPINE Energy 458 (SNS)</t>
  </si>
  <si>
    <t>Ботинки трекинговые SPINE m.900/9 (нубук, мембрана Comforex)</t>
  </si>
  <si>
    <t>Ботинки трекинговые SPINE m.800/3 (нубук, Thinsulate)</t>
  </si>
  <si>
    <t>Ботинки трекинговые SPINE m.800/4 (нубук, Thinsulate)</t>
  </si>
  <si>
    <t>Ботинки трекинговые SPINE m.600 (нубук, мембрана Comforex)</t>
  </si>
  <si>
    <t>Ботинки трекинговые SPINE m.600/1 (нубук, мембрана Comforex)</t>
  </si>
  <si>
    <t>Ботинки трекинговые SPINE m.600/5 (нубук, мембрана Comforex)</t>
  </si>
  <si>
    <t>Ботинки трекинговые SPINE m.600/7 (нубук, мембрана Comforex)</t>
  </si>
  <si>
    <t>РРЦ</t>
  </si>
  <si>
    <t>Лыжи STC wax (матовые)</t>
  </si>
  <si>
    <t>Лыжи Snowway wax (лак)</t>
  </si>
  <si>
    <t>Лыжи Nordik blu wax (лак)</t>
  </si>
  <si>
    <t>Беговые лыжи</t>
  </si>
  <si>
    <t>Палки туристические/охотничьи (кольцо D=140 мм)</t>
  </si>
  <si>
    <t xml:space="preserve">Ботинки SPINE Comfort 445 (SNS) </t>
  </si>
  <si>
    <t xml:space="preserve">Ботинки SPINE X-Rider 454 (SNS) </t>
  </si>
  <si>
    <t>Лыжи STC LIGHT SPORT (Облегч-ый серд-к, скользяк-экструдированный ПЭ)</t>
  </si>
  <si>
    <t>Лыжи STC PRO SKATE (Cотовый сердечник, P-Tex4000)</t>
  </si>
  <si>
    <t>Палки SPINE алюминий</t>
  </si>
  <si>
    <t>Палки SPINE Ventura алюминий (ручка-пробка, темляк-капкан)</t>
  </si>
  <si>
    <t>Палки SPINE Cross 100% Fiberglas (стекло)</t>
  </si>
  <si>
    <t>Палки SPINE X-Rider 40% Carbon 60% Fiberglas</t>
  </si>
  <si>
    <t>Палки SPINE Carrera 100% Carbon</t>
  </si>
  <si>
    <t xml:space="preserve">Ботинки Loss 243 (NNN)                                           </t>
  </si>
  <si>
    <t xml:space="preserve">Ботинки SPINE Comfort 83/4 (NNN)                   </t>
  </si>
  <si>
    <t xml:space="preserve">Ботинки SPINE Neo 161 (NNN)                           </t>
  </si>
  <si>
    <t>Ботинки SPINE Combi 268 (NNN)</t>
  </si>
  <si>
    <t xml:space="preserve">Ботинки SPINE Concept Skate PRO 596 (NNN)   </t>
  </si>
  <si>
    <t xml:space="preserve">Ботинки SPINE Carrera Carbon PRO 398 (NNN)  </t>
  </si>
  <si>
    <t xml:space="preserve">Ботинки Loss 443 (SNS)                                           </t>
  </si>
  <si>
    <t xml:space="preserve">Ботинки SPINE Life Style 452/10 (SNS) </t>
  </si>
  <si>
    <t>Ботинки SPINE X-Rider 253 (SNS)</t>
  </si>
  <si>
    <t>Ботинки SPINE X-Rider 253/2 (SNS)</t>
  </si>
  <si>
    <t xml:space="preserve">Ботинки SPINE Neo 461 (SNS)                           </t>
  </si>
  <si>
    <t>Ботинки SPINE Fantom 196 (SNS Pilot)</t>
  </si>
  <si>
    <t>Ботинки SPINE Combi 468 (SNS)</t>
  </si>
  <si>
    <t>Ботинки SPINE Polaris 485 (SNS)</t>
  </si>
  <si>
    <r>
      <t xml:space="preserve">Ботинки </t>
    </r>
    <r>
      <rPr>
        <sz val="14"/>
        <rFont val="Arial Cyr"/>
        <charset val="204"/>
      </rPr>
      <t>Nordik</t>
    </r>
    <r>
      <rPr>
        <sz val="14"/>
        <rFont val="Arial"/>
        <family val="2"/>
        <charset val="204"/>
      </rPr>
      <t xml:space="preserve"> (NN75)                                      </t>
    </r>
  </si>
  <si>
    <r>
      <t xml:space="preserve">Ботинки </t>
    </r>
    <r>
      <rPr>
        <sz val="14"/>
        <rFont val="Arial Cyr"/>
        <charset val="204"/>
      </rPr>
      <t>SPINE Kids</t>
    </r>
    <r>
      <rPr>
        <sz val="14"/>
        <rFont val="Arial"/>
        <family val="2"/>
        <charset val="204"/>
      </rPr>
      <t xml:space="preserve"> 299/1 (NN75) </t>
    </r>
  </si>
  <si>
    <r>
      <t>Ботинки</t>
    </r>
    <r>
      <rPr>
        <sz val="14"/>
        <rFont val="Arial Cyr"/>
        <charset val="204"/>
      </rPr>
      <t xml:space="preserve"> SPINE Kids Pro</t>
    </r>
    <r>
      <rPr>
        <sz val="14"/>
        <rFont val="Arial"/>
        <family val="2"/>
        <charset val="204"/>
      </rPr>
      <t xml:space="preserve"> 399/1 (NN75) </t>
    </r>
  </si>
  <si>
    <r>
      <t>Ботинки</t>
    </r>
    <r>
      <rPr>
        <sz val="14"/>
        <rFont val="Arial Cyr"/>
        <charset val="204"/>
      </rPr>
      <t xml:space="preserve"> SPINE Kids Velcro</t>
    </r>
    <r>
      <rPr>
        <sz val="14"/>
        <rFont val="Arial"/>
        <family val="2"/>
        <charset val="204"/>
      </rPr>
      <t xml:space="preserve"> (NN75) </t>
    </r>
  </si>
  <si>
    <r>
      <t xml:space="preserve">Ботинки </t>
    </r>
    <r>
      <rPr>
        <sz val="14"/>
        <rFont val="Arial Cyr"/>
        <charset val="204"/>
      </rPr>
      <t>SPINE Cross</t>
    </r>
    <r>
      <rPr>
        <sz val="14"/>
        <rFont val="Arial"/>
        <family val="2"/>
        <charset val="204"/>
      </rPr>
      <t xml:space="preserve"> 35 кожа (NN75)</t>
    </r>
  </si>
  <si>
    <r>
      <t>Ботинки</t>
    </r>
    <r>
      <rPr>
        <sz val="14"/>
        <rFont val="Arial Cyr"/>
        <charset val="204"/>
      </rPr>
      <t xml:space="preserve"> SPINE X5</t>
    </r>
    <r>
      <rPr>
        <sz val="14"/>
        <rFont val="Arial"/>
        <family val="2"/>
        <charset val="204"/>
      </rPr>
      <t xml:space="preserve"> 180 (NN75)                             </t>
    </r>
  </si>
  <si>
    <r>
      <t xml:space="preserve">Ботинки </t>
    </r>
    <r>
      <rPr>
        <sz val="14"/>
        <rFont val="Arial Cyr"/>
        <charset val="204"/>
      </rPr>
      <t>SPINE X5</t>
    </r>
    <r>
      <rPr>
        <sz val="14"/>
        <rFont val="Arial"/>
        <family val="2"/>
        <charset val="204"/>
      </rPr>
      <t xml:space="preserve"> 41 кожа (NN75)</t>
    </r>
  </si>
  <si>
    <r>
      <t>Ботинки SPINE Matrix Carbon PRO 273K (SNS Pilot)</t>
    </r>
    <r>
      <rPr>
        <sz val="14"/>
        <color indexed="12"/>
        <rFont val="Arial Cyr"/>
        <charset val="204"/>
      </rPr>
      <t xml:space="preserve"> </t>
    </r>
  </si>
  <si>
    <r>
      <t xml:space="preserve">Лыжи Nordik red </t>
    </r>
    <r>
      <rPr>
        <b/>
        <sz val="8"/>
        <color indexed="10"/>
        <rFont val="Arial Cyr"/>
        <charset val="204"/>
      </rPr>
      <t>step</t>
    </r>
    <r>
      <rPr>
        <sz val="8"/>
        <color indexed="10"/>
        <rFont val="Arial Cyr"/>
        <charset val="204"/>
      </rPr>
      <t xml:space="preserve"> (лак)</t>
    </r>
  </si>
  <si>
    <r>
      <t xml:space="preserve">Лыжи Nordik blu </t>
    </r>
    <r>
      <rPr>
        <b/>
        <sz val="8"/>
        <color indexed="12"/>
        <rFont val="Arial Cyr"/>
        <charset val="204"/>
      </rPr>
      <t>step</t>
    </r>
    <r>
      <rPr>
        <sz val="8"/>
        <color indexed="12"/>
        <rFont val="Arial Cyr"/>
        <charset val="204"/>
      </rPr>
      <t xml:space="preserve"> (лак)</t>
    </r>
  </si>
  <si>
    <r>
      <t xml:space="preserve">Лыжи Snowway </t>
    </r>
    <r>
      <rPr>
        <b/>
        <sz val="8"/>
        <rFont val="Arial Cyr"/>
        <charset val="204"/>
      </rPr>
      <t>step</t>
    </r>
    <r>
      <rPr>
        <sz val="8"/>
        <rFont val="Arial Cyr"/>
        <charset val="204"/>
      </rPr>
      <t xml:space="preserve"> (лак)</t>
    </r>
  </si>
  <si>
    <t>Ботинки SPINE Concept Skate 496/1 синт (SNS)</t>
  </si>
  <si>
    <t>Фигурные коньки DIANA</t>
  </si>
  <si>
    <t>Фигурные коньки ALEX</t>
  </si>
  <si>
    <t>Фигурные коньки Nataly</t>
  </si>
  <si>
    <t>Фигурные коньки Karina</t>
  </si>
  <si>
    <t>Фигурные коньки Mary</t>
  </si>
  <si>
    <t>Фигурные коньки Bella</t>
  </si>
  <si>
    <t>Фигурные коньки Julia</t>
  </si>
  <si>
    <t xml:space="preserve">Фигурные коньки Helen </t>
  </si>
  <si>
    <t>Фигурные коньки</t>
  </si>
  <si>
    <t>Ботинки трекинговые SPINE m.507 Snowboot Juonior</t>
  </si>
  <si>
    <r>
      <t xml:space="preserve">Лыжи STC </t>
    </r>
    <r>
      <rPr>
        <b/>
        <sz val="8"/>
        <rFont val="Arial Cyr"/>
        <charset val="204"/>
      </rPr>
      <t>step</t>
    </r>
    <r>
      <rPr>
        <sz val="8"/>
        <rFont val="Arial Cyr"/>
        <charset val="204"/>
      </rPr>
      <t xml:space="preserve"> (матовые)</t>
    </r>
  </si>
  <si>
    <t>Описание:</t>
  </si>
  <si>
    <t>DIANA</t>
  </si>
  <si>
    <t>Ботинок - искусственная кожа</t>
  </si>
  <si>
    <t>Karina</t>
  </si>
  <si>
    <t>Жесткость - 3</t>
  </si>
  <si>
    <t>Жесткость - 4</t>
  </si>
  <si>
    <t>Высота ботинка - medium (средний)</t>
  </si>
  <si>
    <t>Высота ботинка - High (высокий)</t>
  </si>
  <si>
    <t>Язычок - войлок, искусственная кожа</t>
  </si>
  <si>
    <t>Язычок - триплированный трикотаж "вельвет", искусственная кожа</t>
  </si>
  <si>
    <t>Лайнинг (подкладка) - трикотаж дублированный EVA</t>
  </si>
  <si>
    <t>Лайнинг (подкладка) - триплированный трикотаж "вельвет"</t>
  </si>
  <si>
    <t>Подошва - PVC</t>
  </si>
  <si>
    <t>Стелька - трикотаж дублированный EVA</t>
  </si>
  <si>
    <t>Лезвие - нержавеющая сталь, пяточное крепление на шурупах</t>
  </si>
  <si>
    <t>Лезвие - нержавеющая сталь, пяточное крепление на шурупах.</t>
  </si>
  <si>
    <t>Alex</t>
  </si>
  <si>
    <t>Bella</t>
  </si>
  <si>
    <t>Язычок - войлок повышенной плотности, искусственная кожа</t>
  </si>
  <si>
    <t>Лайнинг (подкладка) - натуральная подкладочная кожа</t>
  </si>
  <si>
    <t>Nataly</t>
  </si>
  <si>
    <t>Julia</t>
  </si>
  <si>
    <t>Лайнинг (подкладка) - триплированный трикотаж "вельвет", меховая опушка</t>
  </si>
  <si>
    <t>Mary</t>
  </si>
  <si>
    <t>Helen</t>
  </si>
  <si>
    <t>Ботинок - натуральная кожа</t>
  </si>
  <si>
    <t>Язычок - мех на трикотажной основе, искусственная кожа</t>
  </si>
  <si>
    <t>Язычок - войлок повышенной плотности, натуральная кожа</t>
  </si>
  <si>
    <t>Лайнинг (подкладка) - мех на трикотажной основе</t>
  </si>
  <si>
    <t>Лайнинг (подкладка) - искусственная подкладочная кожа</t>
  </si>
  <si>
    <t>Лыжи SPINE Concept Cross red wax (NLF)</t>
  </si>
  <si>
    <t>Лыжи SPINE Concept Cross blu wax (NLF)</t>
  </si>
  <si>
    <r>
      <t xml:space="preserve">Лыжи SPINE Concept Cross red </t>
    </r>
    <r>
      <rPr>
        <b/>
        <sz val="8"/>
        <color indexed="10"/>
        <rFont val="Arial"/>
        <family val="2"/>
        <charset val="204"/>
      </rPr>
      <t>step</t>
    </r>
    <r>
      <rPr>
        <sz val="8"/>
        <color indexed="10"/>
        <rFont val="Arial"/>
        <family val="2"/>
        <charset val="204"/>
      </rPr>
      <t xml:space="preserve"> (NLF)</t>
    </r>
  </si>
  <si>
    <r>
      <t xml:space="preserve">Лыжи SPINE Concept Cross blu </t>
    </r>
    <r>
      <rPr>
        <b/>
        <sz val="8"/>
        <color indexed="12"/>
        <rFont val="Arial"/>
        <family val="2"/>
        <charset val="204"/>
      </rPr>
      <t>step</t>
    </r>
    <r>
      <rPr>
        <sz val="8"/>
        <color indexed="12"/>
        <rFont val="Arial"/>
        <family val="2"/>
        <charset val="204"/>
      </rPr>
      <t xml:space="preserve"> (NLF)</t>
    </r>
  </si>
  <si>
    <t>Лыжи SPINE Concept Cross Lady step (NLF)</t>
  </si>
  <si>
    <t>Цена опт</t>
  </si>
  <si>
    <t>Цена опт.</t>
  </si>
  <si>
    <t>ПРОДУКЦИЯ ТМ SPINE (сезон 2016 г.)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</si>
</sst>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;[Red]#,##0"/>
  </numFmts>
  <fonts count="6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sz val="8"/>
      <color indexed="10"/>
      <name val="Arial Cyr"/>
      <charset val="204"/>
    </font>
    <font>
      <sz val="8"/>
      <color indexed="10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2"/>
      <name val="Arial Cyr"/>
      <charset val="204"/>
    </font>
    <font>
      <b/>
      <sz val="22"/>
      <color indexed="9"/>
      <name val="Arial Cyr"/>
      <family val="2"/>
      <charset val="204"/>
    </font>
    <font>
      <sz val="2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4"/>
      <name val="Arial"/>
      <family val="2"/>
    </font>
    <font>
      <sz val="14"/>
      <color indexed="12"/>
      <name val="Arial Cyr"/>
      <charset val="204"/>
    </font>
    <font>
      <b/>
      <sz val="14"/>
      <color indexed="12"/>
      <name val="Arial Cyr"/>
      <charset val="204"/>
    </font>
    <font>
      <sz val="14"/>
      <color indexed="12"/>
      <name val="Arial"/>
      <family val="2"/>
    </font>
    <font>
      <sz val="14"/>
      <color indexed="10"/>
      <name val="Arial Cyr"/>
      <charset val="204"/>
    </font>
    <font>
      <b/>
      <sz val="14"/>
      <color indexed="10"/>
      <name val="Arial Cyr"/>
      <charset val="204"/>
    </font>
    <font>
      <sz val="14"/>
      <color indexed="10"/>
      <name val="Arial"/>
      <family val="2"/>
    </font>
    <font>
      <sz val="14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8"/>
      <color indexed="12"/>
      <name val="Arial"/>
      <family val="2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b/>
      <sz val="18"/>
      <color indexed="12"/>
      <name val="Arial Cyr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8"/>
      <color indexed="10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2"/>
      <name val="Arial Cyr"/>
      <charset val="204"/>
    </font>
    <font>
      <b/>
      <sz val="17"/>
      <name val="Arial"/>
      <family val="2"/>
      <charset val="204"/>
    </font>
    <font>
      <b/>
      <sz val="22"/>
      <name val="Arial Cyr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</font>
    <font>
      <sz val="9"/>
      <color indexed="12"/>
      <name val="Arial Cyr"/>
      <charset val="204"/>
    </font>
    <font>
      <sz val="9"/>
      <color indexed="12"/>
      <name val="Arial"/>
      <family val="2"/>
    </font>
    <font>
      <sz val="9"/>
      <color indexed="10"/>
      <name val="Arial Cyr"/>
      <charset val="204"/>
    </font>
    <font>
      <sz val="9"/>
      <color indexed="10"/>
      <name val="Arial"/>
      <family val="2"/>
    </font>
    <font>
      <b/>
      <u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bgColor indexed="5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9" fillId="0" borderId="0"/>
    <xf numFmtId="0" fontId="1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3" fillId="0" borderId="2" xfId="2" applyFont="1" applyBorder="1" applyAlignment="1" applyProtection="1">
      <alignment horizontal="left" vertical="center"/>
    </xf>
    <xf numFmtId="0" fontId="20" fillId="0" borderId="3" xfId="2" applyFont="1" applyBorder="1" applyAlignment="1" applyProtection="1">
      <alignment horizontal="left" vertical="center"/>
    </xf>
    <xf numFmtId="0" fontId="20" fillId="0" borderId="3" xfId="2" applyFont="1" applyBorder="1" applyAlignment="1" applyProtection="1">
      <alignment horizontal="left" vertical="center" wrapText="1"/>
    </xf>
    <xf numFmtId="0" fontId="21" fillId="0" borderId="0" xfId="2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43" fontId="12" fillId="3" borderId="1" xfId="3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39" fontId="17" fillId="0" borderId="0" xfId="3" applyNumberFormat="1" applyFont="1" applyAlignment="1" applyProtection="1">
      <alignment vertical="center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3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43" fontId="2" fillId="3" borderId="1" xfId="3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6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164" fontId="12" fillId="3" borderId="1" xfId="3" applyNumberFormat="1" applyFont="1" applyFill="1" applyBorder="1" applyAlignment="1">
      <alignment horizontal="center" vertical="center"/>
    </xf>
    <xf numFmtId="164" fontId="25" fillId="3" borderId="1" xfId="3" applyNumberFormat="1" applyFont="1" applyFill="1" applyBorder="1" applyAlignment="1">
      <alignment horizontal="center" vertical="center"/>
    </xf>
    <xf numFmtId="164" fontId="25" fillId="0" borderId="1" xfId="3" applyNumberFormat="1" applyFont="1" applyFill="1" applyBorder="1" applyAlignment="1">
      <alignment horizontal="center" vertical="center"/>
    </xf>
    <xf numFmtId="164" fontId="28" fillId="0" borderId="1" xfId="3" applyNumberFormat="1" applyFont="1" applyFill="1" applyBorder="1" applyAlignment="1">
      <alignment horizontal="center" vertical="center"/>
    </xf>
    <xf numFmtId="164" fontId="28" fillId="3" borderId="1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left" vertical="center"/>
    </xf>
    <xf numFmtId="43" fontId="23" fillId="5" borderId="1" xfId="3" applyFont="1" applyFill="1" applyBorder="1" applyAlignment="1" applyProtection="1">
      <alignment horizontal="center" vertical="center"/>
    </xf>
    <xf numFmtId="0" fontId="44" fillId="5" borderId="9" xfId="0" applyFont="1" applyFill="1" applyBorder="1" applyAlignment="1" applyProtection="1">
      <alignment horizontal="center" vertical="center"/>
    </xf>
    <xf numFmtId="0" fontId="44" fillId="5" borderId="0" xfId="0" applyFont="1" applyFill="1" applyBorder="1" applyAlignment="1" applyProtection="1">
      <alignment horizontal="center" vertical="center"/>
    </xf>
    <xf numFmtId="0" fontId="45" fillId="5" borderId="8" xfId="0" applyFont="1" applyFill="1" applyBorder="1" applyAlignment="1" applyProtection="1">
      <alignment horizontal="left" vertical="center"/>
    </xf>
    <xf numFmtId="0" fontId="45" fillId="5" borderId="0" xfId="0" applyFont="1" applyFill="1" applyBorder="1" applyAlignment="1" applyProtection="1">
      <alignment horizontal="left" vertical="center"/>
    </xf>
    <xf numFmtId="0" fontId="45" fillId="5" borderId="4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3" fontId="3" fillId="5" borderId="1" xfId="3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39" fontId="42" fillId="0" borderId="0" xfId="3" applyNumberFormat="1" applyFont="1" applyAlignment="1" applyProtection="1">
      <alignment vertical="center"/>
    </xf>
    <xf numFmtId="0" fontId="45" fillId="5" borderId="10" xfId="0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vertical="center"/>
    </xf>
    <xf numFmtId="0" fontId="43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3" fillId="0" borderId="8" xfId="2" applyFont="1" applyBorder="1" applyAlignment="1" applyProtection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43" fontId="47" fillId="5" borderId="1" xfId="3" applyFont="1" applyFill="1" applyBorder="1" applyAlignment="1">
      <alignment horizontal="center" vertical="center"/>
    </xf>
    <xf numFmtId="43" fontId="47" fillId="5" borderId="1" xfId="3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47" fillId="5" borderId="5" xfId="0" applyFont="1" applyFill="1" applyBorder="1" applyAlignment="1">
      <alignment horizontal="center" vertical="center"/>
    </xf>
    <xf numFmtId="0" fontId="47" fillId="5" borderId="5" xfId="3" applyNumberFormat="1" applyFont="1" applyFill="1" applyBorder="1" applyAlignment="1">
      <alignment horizontal="center" vertical="center"/>
    </xf>
    <xf numFmtId="43" fontId="47" fillId="5" borderId="5" xfId="3" applyFont="1" applyFill="1" applyBorder="1" applyAlignment="1">
      <alignment horizontal="center" vertical="center"/>
    </xf>
    <xf numFmtId="43" fontId="48" fillId="5" borderId="5" xfId="3" applyFont="1" applyFill="1" applyBorder="1" applyAlignment="1">
      <alignment horizontal="center" vertical="center"/>
    </xf>
    <xf numFmtId="43" fontId="47" fillId="5" borderId="5" xfId="3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2" fontId="49" fillId="5" borderId="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9" fillId="5" borderId="1" xfId="3" applyNumberFormat="1" applyFont="1" applyFill="1" applyBorder="1" applyAlignment="1">
      <alignment horizontal="center" vertical="center"/>
    </xf>
    <xf numFmtId="0" fontId="50" fillId="5" borderId="1" xfId="0" applyNumberFormat="1" applyFont="1" applyFill="1" applyBorder="1" applyAlignment="1">
      <alignment horizontal="center" vertical="center"/>
    </xf>
    <xf numFmtId="43" fontId="49" fillId="5" borderId="1" xfId="3" applyFont="1" applyFill="1" applyBorder="1" applyAlignment="1">
      <alignment horizontal="center" vertical="center"/>
    </xf>
    <xf numFmtId="43" fontId="12" fillId="0" borderId="1" xfId="3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43" fontId="47" fillId="6" borderId="1" xfId="3" applyFont="1" applyFill="1" applyBorder="1" applyAlignment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0" fontId="28" fillId="6" borderId="1" xfId="0" applyFont="1" applyFill="1" applyBorder="1" applyAlignment="1">
      <alignment horizontal="center" vertical="center"/>
    </xf>
    <xf numFmtId="164" fontId="28" fillId="6" borderId="1" xfId="3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>
      <alignment horizontal="center" vertical="center"/>
    </xf>
    <xf numFmtId="164" fontId="25" fillId="6" borderId="1" xfId="3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51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50" fillId="3" borderId="1" xfId="0" applyFont="1" applyFill="1" applyBorder="1" applyAlignment="1">
      <alignment horizontal="center" vertical="center"/>
    </xf>
    <xf numFmtId="43" fontId="50" fillId="3" borderId="1" xfId="3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4" fillId="0" borderId="1" xfId="0" applyFont="1" applyFill="1" applyBorder="1" applyAlignment="1">
      <alignment vertical="center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0" fontId="54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1" xfId="0" applyFont="1" applyFill="1" applyBorder="1" applyAlignment="1">
      <alignment vertical="center"/>
    </xf>
    <xf numFmtId="0" fontId="57" fillId="2" borderId="1" xfId="0" applyFont="1" applyFill="1" applyBorder="1" applyAlignment="1" applyProtection="1">
      <alignment horizontal="center" vertical="center"/>
      <protection locked="0"/>
    </xf>
    <xf numFmtId="0" fontId="56" fillId="0" borderId="1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49" fillId="5" borderId="1" xfId="0" applyFont="1" applyFill="1" applyBorder="1" applyAlignment="1">
      <alignment horizontal="right" vertical="center"/>
    </xf>
    <xf numFmtId="43" fontId="49" fillId="5" borderId="1" xfId="3" applyFont="1" applyFill="1" applyBorder="1" applyAlignment="1">
      <alignment horizontal="right" vertical="center"/>
    </xf>
    <xf numFmtId="0" fontId="3" fillId="6" borderId="1" xfId="3" applyNumberFormat="1" applyFont="1" applyFill="1" applyBorder="1" applyAlignment="1">
      <alignment horizontal="center" vertical="center"/>
    </xf>
    <xf numFmtId="0" fontId="49" fillId="6" borderId="1" xfId="3" applyNumberFormat="1" applyFont="1" applyFill="1" applyBorder="1" applyAlignment="1">
      <alignment horizontal="center" vertical="center"/>
    </xf>
    <xf numFmtId="0" fontId="51" fillId="6" borderId="1" xfId="3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12" fillId="0" borderId="1" xfId="3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>
      <alignment vertical="center" wrapText="1"/>
    </xf>
    <xf numFmtId="14" fontId="17" fillId="0" borderId="3" xfId="0" applyNumberFormat="1" applyFont="1" applyFill="1" applyBorder="1" applyAlignment="1" applyProtection="1">
      <alignment horizontal="left" vertical="center" wrapText="1"/>
    </xf>
    <xf numFmtId="0" fontId="28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Лист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162560</xdr:colOff>
      <xdr:row>2</xdr:row>
      <xdr:rowOff>238760</xdr:rowOff>
    </xdr:from>
    <xdr:to>
      <xdr:col>1</xdr:col>
      <xdr:colOff>2593340</xdr:colOff>
      <xdr:row>3</xdr:row>
      <xdr:rowOff>716280</xdr:rowOff>
    </xdr:to>
    <xdr:pic>
      <xdr:nvPicPr>
        <xdr:cNvPr id="1032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7060" y="949960"/>
          <a:ext cx="2430780" cy="833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1" sqref="K11"/>
    </sheetView>
  </sheetViews>
  <sheetFormatPr defaultColWidth="9.109375" defaultRowHeight="13.2"/>
  <cols>
    <col min="1" max="1" width="43.5546875" style="19" customWidth="1"/>
    <col min="2" max="2" width="42.88671875" style="19" customWidth="1"/>
    <col min="3" max="3" width="43" style="19" customWidth="1"/>
    <col min="4" max="16384" width="9.109375" style="19"/>
  </cols>
  <sheetData>
    <row r="1" spans="1:3" ht="28.2">
      <c r="A1" s="81"/>
      <c r="B1" s="67"/>
      <c r="C1" s="63"/>
    </row>
    <row r="2" spans="1:3" ht="28.2">
      <c r="A2" s="69"/>
      <c r="B2" s="68" t="s">
        <v>164</v>
      </c>
      <c r="C2" s="64"/>
    </row>
    <row r="3" spans="1:3" ht="28.2">
      <c r="A3" s="69"/>
      <c r="B3" s="68"/>
      <c r="C3" s="64"/>
    </row>
    <row r="4" spans="1:3" s="82" customFormat="1" ht="74.400000000000006" customHeight="1">
      <c r="A4" s="65"/>
      <c r="B4" s="70"/>
      <c r="C4" s="71"/>
    </row>
    <row r="5" spans="1:3" ht="7.5" customHeight="1">
      <c r="A5" s="4"/>
      <c r="B5" s="162"/>
      <c r="C5" s="163"/>
    </row>
    <row r="6" spans="1:3" s="23" customFormat="1" ht="31.5" customHeight="1">
      <c r="A6" s="5" t="s">
        <v>5</v>
      </c>
      <c r="B6" s="166"/>
      <c r="C6" s="167"/>
    </row>
    <row r="7" spans="1:3" s="23" customFormat="1" ht="31.5" customHeight="1">
      <c r="A7" s="5" t="s">
        <v>7</v>
      </c>
      <c r="B7" s="166"/>
      <c r="C7" s="167"/>
    </row>
    <row r="8" spans="1:3" s="23" customFormat="1" ht="31.5" customHeight="1">
      <c r="A8" s="5" t="s">
        <v>6</v>
      </c>
      <c r="B8" s="166"/>
      <c r="C8" s="167"/>
    </row>
    <row r="9" spans="1:3" s="23" customFormat="1" ht="31.5" customHeight="1">
      <c r="A9" s="6" t="s">
        <v>17</v>
      </c>
      <c r="B9" s="168"/>
      <c r="C9" s="167"/>
    </row>
    <row r="10" spans="1:3" ht="7.5" customHeight="1">
      <c r="A10" s="4"/>
      <c r="B10" s="162"/>
      <c r="C10" s="163"/>
    </row>
    <row r="11" spans="1:3" s="84" customFormat="1" ht="21.6">
      <c r="A11" s="83" t="s">
        <v>0</v>
      </c>
      <c r="B11" s="83" t="s">
        <v>8</v>
      </c>
      <c r="C11" s="83" t="s">
        <v>4</v>
      </c>
    </row>
    <row r="12" spans="1:3" ht="17.399999999999999">
      <c r="A12" s="4" t="s">
        <v>2</v>
      </c>
      <c r="B12" s="21">
        <f>Л.Ботинки!AB96</f>
        <v>0</v>
      </c>
      <c r="C12" s="21">
        <f>Л.Ботинки!AE96</f>
        <v>0</v>
      </c>
    </row>
    <row r="13" spans="1:3" ht="17.399999999999999">
      <c r="A13" s="4" t="s">
        <v>10</v>
      </c>
      <c r="B13" s="21">
        <f>Л.Палки!T14</f>
        <v>0</v>
      </c>
      <c r="C13" s="21">
        <f>Л.Палки!W14</f>
        <v>0</v>
      </c>
    </row>
    <row r="14" spans="1:3" ht="17.399999999999999">
      <c r="A14" s="4" t="s">
        <v>79</v>
      </c>
      <c r="B14" s="21">
        <f>Лыжи!X55</f>
        <v>0</v>
      </c>
      <c r="C14" s="21">
        <f>Лыжи!AA55</f>
        <v>0</v>
      </c>
    </row>
    <row r="15" spans="1:3" ht="17.399999999999999">
      <c r="A15" s="4" t="s">
        <v>9</v>
      </c>
      <c r="B15" s="21">
        <f>Трек.Ботинки!U17</f>
        <v>0</v>
      </c>
      <c r="C15" s="21">
        <f>Трек.Ботинки!W17</f>
        <v>0</v>
      </c>
    </row>
    <row r="16" spans="1:3" ht="17.399999999999999">
      <c r="A16" s="4" t="s">
        <v>124</v>
      </c>
      <c r="B16" s="21">
        <f>'Фигурные коньки'!U13</f>
        <v>0</v>
      </c>
      <c r="C16" s="21">
        <f>'Фигурные коньки'!W13</f>
        <v>0</v>
      </c>
    </row>
    <row r="17" spans="1:3" s="20" customFormat="1" ht="21.6">
      <c r="A17" s="83" t="s">
        <v>19</v>
      </c>
      <c r="B17" s="66">
        <f>SUM(B12:B16)</f>
        <v>0</v>
      </c>
      <c r="C17" s="66">
        <f>SUM(C12:C16)</f>
        <v>0</v>
      </c>
    </row>
    <row r="18" spans="1:3" ht="7.5" customHeight="1">
      <c r="A18" s="85"/>
      <c r="B18" s="162"/>
      <c r="C18" s="163"/>
    </row>
    <row r="19" spans="1:3" s="22" customFormat="1" ht="18" customHeight="1">
      <c r="A19" s="7"/>
    </row>
    <row r="20" spans="1:3" s="23" customFormat="1" ht="18" customHeight="1"/>
    <row r="21" spans="1:3" s="23" customFormat="1" ht="33" customHeight="1">
      <c r="A21" s="164"/>
      <c r="B21" s="165"/>
      <c r="C21" s="165"/>
    </row>
    <row r="22" spans="1:3" s="23" customFormat="1" ht="33" customHeight="1">
      <c r="A22" s="164"/>
      <c r="B22" s="165"/>
      <c r="C22" s="165"/>
    </row>
    <row r="23" spans="1:3" s="23" customFormat="1" ht="18" customHeight="1"/>
    <row r="24" spans="1:3" s="23" customFormat="1" ht="18" customHeight="1"/>
    <row r="25" spans="1:3" s="23" customFormat="1" ht="33" customHeight="1">
      <c r="A25" s="164"/>
      <c r="B25" s="165"/>
      <c r="C25" s="165"/>
    </row>
    <row r="26" spans="1:3" s="23" customFormat="1" ht="33" customHeight="1">
      <c r="A26" s="164"/>
      <c r="B26" s="165"/>
      <c r="C26" s="165"/>
    </row>
    <row r="27" spans="1:3" s="23" customFormat="1" ht="33" customHeight="1">
      <c r="A27" s="164"/>
      <c r="B27" s="165"/>
      <c r="C27" s="165"/>
    </row>
    <row r="28" spans="1:3" s="23" customFormat="1" ht="33" customHeight="1">
      <c r="A28" s="164"/>
      <c r="B28" s="165"/>
      <c r="C28" s="165"/>
    </row>
    <row r="29" spans="1:3" s="23" customFormat="1" ht="28.5" customHeight="1">
      <c r="A29" s="164"/>
      <c r="B29" s="165"/>
      <c r="C29" s="165"/>
    </row>
    <row r="30" spans="1:3" s="23" customFormat="1" ht="18" customHeight="1">
      <c r="A30" s="24"/>
      <c r="C30" s="25"/>
    </row>
    <row r="31" spans="1:3" s="23" customFormat="1" ht="18" customHeight="1">
      <c r="A31" s="24"/>
      <c r="C31" s="25"/>
    </row>
    <row r="32" spans="1:3" s="23" customFormat="1" ht="18" customHeight="1">
      <c r="A32" s="24"/>
      <c r="C32" s="25"/>
    </row>
    <row r="33" spans="1:3" s="23" customFormat="1" ht="18" customHeight="1">
      <c r="A33" s="24"/>
      <c r="C33" s="25"/>
    </row>
    <row r="34" spans="1:3" s="23" customFormat="1" ht="18" customHeight="1">
      <c r="A34" s="24"/>
      <c r="C34" s="25"/>
    </row>
    <row r="35" spans="1:3" s="23" customFormat="1" ht="18" customHeight="1">
      <c r="A35" s="24"/>
      <c r="C35" s="25"/>
    </row>
    <row r="36" spans="1:3" s="23" customFormat="1" ht="18" customHeight="1">
      <c r="A36" s="24"/>
      <c r="C36" s="25"/>
    </row>
    <row r="37" spans="1:3" s="23" customFormat="1" ht="18" customHeight="1">
      <c r="A37" s="24"/>
      <c r="C37" s="25"/>
    </row>
    <row r="38" spans="1:3" s="23" customFormat="1" ht="18" customHeight="1">
      <c r="A38" s="24"/>
      <c r="C38" s="25"/>
    </row>
    <row r="39" spans="1:3" s="23" customFormat="1" ht="18" customHeight="1">
      <c r="A39" s="24"/>
      <c r="C39" s="25"/>
    </row>
    <row r="40" spans="1:3" s="79" customFormat="1" ht="18" customHeight="1">
      <c r="A40" s="78"/>
      <c r="C40" s="80"/>
    </row>
    <row r="41" spans="1:3" s="23" customFormat="1" ht="18" customHeight="1">
      <c r="A41" s="77"/>
      <c r="B41" s="62"/>
      <c r="C41" s="62"/>
    </row>
  </sheetData>
  <mergeCells count="14">
    <mergeCell ref="B5:C5"/>
    <mergeCell ref="B6:C6"/>
    <mergeCell ref="B8:C8"/>
    <mergeCell ref="B9:C9"/>
    <mergeCell ref="B7:C7"/>
    <mergeCell ref="B10:C10"/>
    <mergeCell ref="A26:C26"/>
    <mergeCell ref="A22:C22"/>
    <mergeCell ref="A29:C29"/>
    <mergeCell ref="A28:C28"/>
    <mergeCell ref="B18:C18"/>
    <mergeCell ref="A27:C27"/>
    <mergeCell ref="A21:C21"/>
    <mergeCell ref="A25:C25"/>
  </mergeCells>
  <phoneticPr fontId="2" type="noConversion"/>
  <pageMargins left="0" right="0" top="0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8"/>
  <sheetViews>
    <sheetView tabSelected="1" zoomScale="40" zoomScaleNormal="40" zoomScaleSheetLayoutView="5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F13" sqref="AF13"/>
    </sheetView>
  </sheetViews>
  <sheetFormatPr defaultColWidth="9.109375" defaultRowHeight="17.399999999999999"/>
  <cols>
    <col min="1" max="1" width="69.6640625" style="96" customWidth="1"/>
    <col min="2" max="2" width="14.88671875" style="98" customWidth="1"/>
    <col min="3" max="27" width="9.109375" style="96"/>
    <col min="28" max="28" width="19.33203125" style="127" customWidth="1"/>
    <col min="29" max="29" width="14.88671875" style="97" customWidth="1"/>
    <col min="30" max="30" width="14.88671875" style="97" hidden="1" customWidth="1"/>
    <col min="31" max="31" width="26.33203125" style="98" customWidth="1"/>
    <col min="32" max="16384" width="9.109375" style="96"/>
  </cols>
  <sheetData>
    <row r="1" spans="1:31" s="86" customFormat="1" ht="69.75" customHeight="1">
      <c r="A1" s="87" t="s">
        <v>22</v>
      </c>
      <c r="B1" s="87" t="s">
        <v>75</v>
      </c>
      <c r="C1" s="87">
        <v>26</v>
      </c>
      <c r="D1" s="87">
        <v>27</v>
      </c>
      <c r="E1" s="87">
        <v>28</v>
      </c>
      <c r="F1" s="87">
        <v>29</v>
      </c>
      <c r="G1" s="87">
        <v>30</v>
      </c>
      <c r="H1" s="87">
        <v>31</v>
      </c>
      <c r="I1" s="87">
        <v>32</v>
      </c>
      <c r="J1" s="87">
        <v>33</v>
      </c>
      <c r="K1" s="87">
        <v>34</v>
      </c>
      <c r="L1" s="87">
        <v>35</v>
      </c>
      <c r="M1" s="87">
        <v>36</v>
      </c>
      <c r="N1" s="87">
        <v>37</v>
      </c>
      <c r="O1" s="87">
        <v>38</v>
      </c>
      <c r="P1" s="87">
        <v>39</v>
      </c>
      <c r="Q1" s="87">
        <v>40</v>
      </c>
      <c r="R1" s="87">
        <v>41</v>
      </c>
      <c r="S1" s="87">
        <v>42</v>
      </c>
      <c r="T1" s="87">
        <v>43</v>
      </c>
      <c r="U1" s="87">
        <v>44</v>
      </c>
      <c r="V1" s="87">
        <v>45</v>
      </c>
      <c r="W1" s="91">
        <v>46</v>
      </c>
      <c r="X1" s="87">
        <v>47</v>
      </c>
      <c r="Y1" s="87">
        <v>48</v>
      </c>
      <c r="Z1" s="87">
        <v>49</v>
      </c>
      <c r="AA1" s="87">
        <v>50</v>
      </c>
      <c r="AB1" s="118" t="s">
        <v>3</v>
      </c>
      <c r="AC1" s="89" t="s">
        <v>162</v>
      </c>
      <c r="AD1" s="89"/>
      <c r="AE1" s="88" t="s">
        <v>20</v>
      </c>
    </row>
    <row r="2" spans="1:31" s="8" customFormat="1" ht="18" customHeight="1">
      <c r="A2" s="131" t="s">
        <v>104</v>
      </c>
      <c r="B2" s="132">
        <v>1190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  <c r="AA2" s="9"/>
      <c r="AB2" s="157">
        <f>SUM(C2:AA2)</f>
        <v>0</v>
      </c>
      <c r="AC2" s="161">
        <v>950</v>
      </c>
      <c r="AD2" s="57"/>
      <c r="AE2" s="113">
        <f>AC2*AB2</f>
        <v>0</v>
      </c>
    </row>
    <row r="3" spans="1:31" s="8" customFormat="1" ht="18" customHeight="1">
      <c r="A3" s="131" t="s">
        <v>105</v>
      </c>
      <c r="B3" s="132">
        <v>1360</v>
      </c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57">
        <f t="shared" ref="AB3:AB66" si="0">SUM(C3:AA3)</f>
        <v>0</v>
      </c>
      <c r="AC3" s="161">
        <v>1000</v>
      </c>
      <c r="AD3" s="57"/>
      <c r="AE3" s="113">
        <f t="shared" ref="AE3:AE66" si="1">AC3*AB3</f>
        <v>0</v>
      </c>
    </row>
    <row r="4" spans="1:31" s="8" customFormat="1" ht="18" customHeight="1">
      <c r="A4" s="131" t="s">
        <v>106</v>
      </c>
      <c r="B4" s="132">
        <v>1500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57">
        <f t="shared" si="0"/>
        <v>0</v>
      </c>
      <c r="AC4" s="161">
        <v>1100</v>
      </c>
      <c r="AD4" s="57"/>
      <c r="AE4" s="113">
        <f t="shared" si="1"/>
        <v>0</v>
      </c>
    </row>
    <row r="5" spans="1:31" s="8" customFormat="1" ht="18" customHeight="1">
      <c r="A5" s="131" t="s">
        <v>107</v>
      </c>
      <c r="B5" s="132">
        <v>1780</v>
      </c>
      <c r="C5" s="9"/>
      <c r="D5" s="9"/>
      <c r="E5" s="9"/>
      <c r="F5" s="171"/>
      <c r="G5" s="17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57">
        <f t="shared" si="0"/>
        <v>0</v>
      </c>
      <c r="AC5" s="161">
        <v>1160</v>
      </c>
      <c r="AD5" s="57"/>
      <c r="AE5" s="113">
        <f t="shared" si="1"/>
        <v>0</v>
      </c>
    </row>
    <row r="6" spans="1:31" s="8" customFormat="1" ht="18" customHeight="1">
      <c r="A6" s="131" t="s">
        <v>107</v>
      </c>
      <c r="B6" s="132">
        <v>1780</v>
      </c>
      <c r="C6" s="9"/>
      <c r="D6" s="9"/>
      <c r="E6" s="9"/>
      <c r="F6" s="9"/>
      <c r="G6" s="171"/>
      <c r="H6" s="17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57">
        <f t="shared" si="0"/>
        <v>0</v>
      </c>
      <c r="AC6" s="161">
        <v>1160</v>
      </c>
      <c r="AD6" s="57"/>
      <c r="AE6" s="113">
        <f t="shared" si="1"/>
        <v>0</v>
      </c>
    </row>
    <row r="7" spans="1:31" s="8" customFormat="1" ht="18" customHeight="1">
      <c r="A7" s="131" t="s">
        <v>107</v>
      </c>
      <c r="B7" s="132">
        <v>1780</v>
      </c>
      <c r="C7" s="9"/>
      <c r="D7" s="9"/>
      <c r="E7" s="9"/>
      <c r="F7" s="9"/>
      <c r="G7" s="9"/>
      <c r="H7" s="171"/>
      <c r="I7" s="17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57">
        <f t="shared" si="0"/>
        <v>0</v>
      </c>
      <c r="AC7" s="161">
        <v>1160</v>
      </c>
      <c r="AD7" s="57"/>
      <c r="AE7" s="113">
        <f t="shared" si="1"/>
        <v>0</v>
      </c>
    </row>
    <row r="8" spans="1:31" s="8" customFormat="1" ht="18" customHeight="1">
      <c r="A8" s="131" t="s">
        <v>107</v>
      </c>
      <c r="B8" s="132">
        <v>1780</v>
      </c>
      <c r="C8" s="9"/>
      <c r="D8" s="9"/>
      <c r="E8" s="9"/>
      <c r="F8" s="9"/>
      <c r="G8" s="9"/>
      <c r="H8" s="9"/>
      <c r="I8" s="171"/>
      <c r="J8" s="17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57">
        <f t="shared" si="0"/>
        <v>0</v>
      </c>
      <c r="AC8" s="161">
        <v>1160</v>
      </c>
      <c r="AD8" s="57"/>
      <c r="AE8" s="113">
        <f t="shared" si="1"/>
        <v>0</v>
      </c>
    </row>
    <row r="9" spans="1:31" s="8" customFormat="1" ht="18" customHeight="1">
      <c r="A9" s="131" t="s">
        <v>107</v>
      </c>
      <c r="B9" s="132">
        <v>1780</v>
      </c>
      <c r="C9" s="9"/>
      <c r="D9" s="9"/>
      <c r="E9" s="9"/>
      <c r="F9" s="9"/>
      <c r="G9" s="9"/>
      <c r="H9" s="9"/>
      <c r="I9" s="9"/>
      <c r="J9" s="171"/>
      <c r="K9" s="17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57">
        <f t="shared" si="0"/>
        <v>0</v>
      </c>
      <c r="AC9" s="161">
        <v>1160</v>
      </c>
      <c r="AD9" s="57"/>
      <c r="AE9" s="113">
        <f t="shared" si="1"/>
        <v>0</v>
      </c>
    </row>
    <row r="10" spans="1:31" s="8" customFormat="1" ht="18" customHeight="1">
      <c r="A10" s="131" t="s">
        <v>107</v>
      </c>
      <c r="B10" s="132">
        <v>1780</v>
      </c>
      <c r="C10" s="9"/>
      <c r="D10" s="9"/>
      <c r="E10" s="9"/>
      <c r="F10" s="9"/>
      <c r="G10" s="9"/>
      <c r="H10" s="9"/>
      <c r="I10" s="9"/>
      <c r="J10" s="9"/>
      <c r="K10" s="171"/>
      <c r="L10" s="172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57">
        <f t="shared" si="0"/>
        <v>0</v>
      </c>
      <c r="AC10" s="161">
        <v>1160</v>
      </c>
      <c r="AD10" s="57"/>
      <c r="AE10" s="113">
        <f t="shared" si="1"/>
        <v>0</v>
      </c>
    </row>
    <row r="11" spans="1:31" s="8" customFormat="1" ht="18" customHeight="1">
      <c r="A11" s="131" t="s">
        <v>107</v>
      </c>
      <c r="B11" s="132">
        <v>1780</v>
      </c>
      <c r="C11" s="9"/>
      <c r="D11" s="9"/>
      <c r="E11" s="9"/>
      <c r="F11" s="9"/>
      <c r="G11" s="9"/>
      <c r="H11" s="9"/>
      <c r="I11" s="9"/>
      <c r="J11" s="9"/>
      <c r="K11" s="9"/>
      <c r="L11" s="171"/>
      <c r="M11" s="17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57">
        <f t="shared" si="0"/>
        <v>0</v>
      </c>
      <c r="AC11" s="161">
        <v>1160</v>
      </c>
      <c r="AD11" s="57"/>
      <c r="AE11" s="113">
        <f t="shared" si="1"/>
        <v>0</v>
      </c>
    </row>
    <row r="12" spans="1:31" s="8" customFormat="1" ht="18" customHeight="1">
      <c r="A12" s="131" t="s">
        <v>107</v>
      </c>
      <c r="B12" s="132">
        <v>1780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71"/>
      <c r="N12" s="17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57">
        <f t="shared" si="0"/>
        <v>0</v>
      </c>
      <c r="AC12" s="161">
        <v>1160</v>
      </c>
      <c r="AD12" s="57"/>
      <c r="AE12" s="113">
        <f t="shared" si="1"/>
        <v>0</v>
      </c>
    </row>
    <row r="13" spans="1:31" s="8" customFormat="1" ht="18" customHeight="1">
      <c r="A13" s="131" t="s">
        <v>107</v>
      </c>
      <c r="B13" s="132">
        <v>1780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1"/>
      <c r="O13" s="17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57">
        <f t="shared" si="0"/>
        <v>0</v>
      </c>
      <c r="AC13" s="161">
        <v>1160</v>
      </c>
      <c r="AD13" s="57"/>
      <c r="AE13" s="113">
        <f t="shared" si="1"/>
        <v>0</v>
      </c>
    </row>
    <row r="14" spans="1:31" s="8" customFormat="1" ht="18" customHeight="1">
      <c r="A14" s="131" t="s">
        <v>108</v>
      </c>
      <c r="B14" s="132">
        <v>1420</v>
      </c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9"/>
      <c r="AA14" s="9"/>
      <c r="AB14" s="157">
        <f t="shared" si="0"/>
        <v>0</v>
      </c>
      <c r="AC14" s="161">
        <v>1100</v>
      </c>
      <c r="AD14" s="57"/>
      <c r="AE14" s="113">
        <f t="shared" si="1"/>
        <v>0</v>
      </c>
    </row>
    <row r="15" spans="1:31" s="8" customFormat="1" ht="18" customHeight="1">
      <c r="A15" s="131" t="s">
        <v>109</v>
      </c>
      <c r="B15" s="132">
        <v>1420</v>
      </c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9"/>
      <c r="AA15" s="9"/>
      <c r="AB15" s="157">
        <f t="shared" si="0"/>
        <v>0</v>
      </c>
      <c r="AC15" s="161">
        <v>1100</v>
      </c>
      <c r="AD15" s="57"/>
      <c r="AE15" s="113">
        <f t="shared" si="1"/>
        <v>0</v>
      </c>
    </row>
    <row r="16" spans="1:31" s="8" customFormat="1" ht="17.25" customHeight="1">
      <c r="A16" s="131" t="s">
        <v>110</v>
      </c>
      <c r="B16" s="132">
        <v>1680</v>
      </c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  <c r="Z16" s="9"/>
      <c r="AA16" s="9"/>
      <c r="AB16" s="157">
        <f t="shared" si="0"/>
        <v>0</v>
      </c>
      <c r="AC16" s="161">
        <v>1250</v>
      </c>
      <c r="AD16" s="57"/>
      <c r="AE16" s="113">
        <f t="shared" si="1"/>
        <v>0</v>
      </c>
    </row>
    <row r="17" spans="1:31" s="11" customFormat="1" ht="18" customHeight="1">
      <c r="A17" s="12" t="s">
        <v>24</v>
      </c>
      <c r="B17" s="128">
        <v>2200</v>
      </c>
      <c r="C17" s="13"/>
      <c r="D17" s="13"/>
      <c r="E17" s="13"/>
      <c r="F17" s="170"/>
      <c r="G17" s="17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57">
        <f t="shared" si="0"/>
        <v>0</v>
      </c>
      <c r="AC17" s="161">
        <v>1430</v>
      </c>
      <c r="AD17" s="58"/>
      <c r="AE17" s="113">
        <f t="shared" si="1"/>
        <v>0</v>
      </c>
    </row>
    <row r="18" spans="1:31" s="11" customFormat="1" ht="18" customHeight="1">
      <c r="A18" s="12" t="s">
        <v>24</v>
      </c>
      <c r="B18" s="128">
        <v>2200</v>
      </c>
      <c r="C18" s="13"/>
      <c r="D18" s="13"/>
      <c r="E18" s="13"/>
      <c r="F18" s="13"/>
      <c r="G18" s="170"/>
      <c r="H18" s="17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57">
        <f t="shared" si="0"/>
        <v>0</v>
      </c>
      <c r="AC18" s="161">
        <v>1430</v>
      </c>
      <c r="AD18" s="58"/>
      <c r="AE18" s="113">
        <f t="shared" si="1"/>
        <v>0</v>
      </c>
    </row>
    <row r="19" spans="1:31" s="11" customFormat="1" ht="18" customHeight="1">
      <c r="A19" s="12" t="s">
        <v>24</v>
      </c>
      <c r="B19" s="128">
        <v>2200</v>
      </c>
      <c r="C19" s="13"/>
      <c r="D19" s="13"/>
      <c r="E19" s="13"/>
      <c r="F19" s="13"/>
      <c r="G19" s="13"/>
      <c r="H19" s="170"/>
      <c r="I19" s="170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57">
        <f t="shared" si="0"/>
        <v>0</v>
      </c>
      <c r="AC19" s="161">
        <v>1430</v>
      </c>
      <c r="AD19" s="58"/>
      <c r="AE19" s="113">
        <f t="shared" si="1"/>
        <v>0</v>
      </c>
    </row>
    <row r="20" spans="1:31" s="11" customFormat="1" ht="18" customHeight="1">
      <c r="A20" s="12" t="s">
        <v>24</v>
      </c>
      <c r="B20" s="128">
        <v>2200</v>
      </c>
      <c r="C20" s="13"/>
      <c r="D20" s="13"/>
      <c r="E20" s="13"/>
      <c r="F20" s="13"/>
      <c r="G20" s="13"/>
      <c r="H20" s="13"/>
      <c r="I20" s="170"/>
      <c r="J20" s="17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57">
        <f t="shared" si="0"/>
        <v>0</v>
      </c>
      <c r="AC20" s="161">
        <v>1430</v>
      </c>
      <c r="AD20" s="58"/>
      <c r="AE20" s="113">
        <f t="shared" si="1"/>
        <v>0</v>
      </c>
    </row>
    <row r="21" spans="1:31" s="11" customFormat="1" ht="18" customHeight="1">
      <c r="A21" s="12" t="s">
        <v>24</v>
      </c>
      <c r="B21" s="128">
        <v>2200</v>
      </c>
      <c r="C21" s="13"/>
      <c r="D21" s="13"/>
      <c r="E21" s="13"/>
      <c r="F21" s="13"/>
      <c r="G21" s="13"/>
      <c r="H21" s="13"/>
      <c r="I21" s="13"/>
      <c r="J21" s="170"/>
      <c r="K21" s="17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57">
        <f t="shared" si="0"/>
        <v>0</v>
      </c>
      <c r="AC21" s="161">
        <v>1430</v>
      </c>
      <c r="AD21" s="58"/>
      <c r="AE21" s="113">
        <f t="shared" si="1"/>
        <v>0</v>
      </c>
    </row>
    <row r="22" spans="1:31" s="11" customFormat="1" ht="18" customHeight="1">
      <c r="A22" s="12" t="s">
        <v>24</v>
      </c>
      <c r="B22" s="128">
        <v>2200</v>
      </c>
      <c r="C22" s="13"/>
      <c r="D22" s="13"/>
      <c r="E22" s="13"/>
      <c r="F22" s="13"/>
      <c r="G22" s="13"/>
      <c r="H22" s="13"/>
      <c r="I22" s="13"/>
      <c r="J22" s="13"/>
      <c r="K22" s="170"/>
      <c r="L22" s="17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57">
        <f t="shared" si="0"/>
        <v>0</v>
      </c>
      <c r="AC22" s="161">
        <v>1430</v>
      </c>
      <c r="AD22" s="58"/>
      <c r="AE22" s="113">
        <f t="shared" si="1"/>
        <v>0</v>
      </c>
    </row>
    <row r="23" spans="1:31" s="11" customFormat="1" ht="18" customHeight="1">
      <c r="A23" s="12" t="s">
        <v>24</v>
      </c>
      <c r="B23" s="128">
        <v>2200</v>
      </c>
      <c r="C23" s="13"/>
      <c r="D23" s="13"/>
      <c r="E23" s="13"/>
      <c r="F23" s="13"/>
      <c r="G23" s="13"/>
      <c r="H23" s="13"/>
      <c r="I23" s="13"/>
      <c r="J23" s="13"/>
      <c r="K23" s="13"/>
      <c r="L23" s="170"/>
      <c r="M23" s="17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57">
        <f t="shared" si="0"/>
        <v>0</v>
      </c>
      <c r="AC23" s="161">
        <v>1430</v>
      </c>
      <c r="AD23" s="58"/>
      <c r="AE23" s="113">
        <f t="shared" si="1"/>
        <v>0</v>
      </c>
    </row>
    <row r="24" spans="1:31" s="11" customFormat="1" ht="18" customHeight="1">
      <c r="A24" s="12" t="s">
        <v>24</v>
      </c>
      <c r="B24" s="128">
        <v>2200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70"/>
      <c r="N24" s="17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57">
        <f t="shared" si="0"/>
        <v>0</v>
      </c>
      <c r="AC24" s="161">
        <v>1430</v>
      </c>
      <c r="AD24" s="58"/>
      <c r="AE24" s="113">
        <f t="shared" si="1"/>
        <v>0</v>
      </c>
    </row>
    <row r="25" spans="1:31" s="11" customFormat="1" ht="18" customHeight="1">
      <c r="A25" s="12" t="s">
        <v>24</v>
      </c>
      <c r="B25" s="128">
        <v>2200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70"/>
      <c r="O25" s="17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57">
        <f t="shared" si="0"/>
        <v>0</v>
      </c>
      <c r="AC25" s="161">
        <v>1430</v>
      </c>
      <c r="AD25" s="58"/>
      <c r="AE25" s="113">
        <f t="shared" si="1"/>
        <v>0</v>
      </c>
    </row>
    <row r="26" spans="1:31" s="11" customFormat="1" ht="18" customHeight="1">
      <c r="A26" s="12" t="s">
        <v>90</v>
      </c>
      <c r="B26" s="128">
        <v>1500</v>
      </c>
      <c r="C26" s="13"/>
      <c r="D26" s="13"/>
      <c r="E26" s="13"/>
      <c r="F26" s="13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13"/>
      <c r="Z26" s="13"/>
      <c r="AA26" s="13"/>
      <c r="AB26" s="157">
        <f t="shared" si="0"/>
        <v>0</v>
      </c>
      <c r="AC26" s="161">
        <v>1200</v>
      </c>
      <c r="AD26" s="58"/>
      <c r="AE26" s="113">
        <f t="shared" si="1"/>
        <v>0</v>
      </c>
    </row>
    <row r="27" spans="1:31" s="14" customFormat="1" ht="17.25" customHeight="1">
      <c r="A27" s="12" t="s">
        <v>23</v>
      </c>
      <c r="B27" s="128">
        <v>1700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157">
        <f t="shared" si="0"/>
        <v>0</v>
      </c>
      <c r="AC27" s="161">
        <v>1350</v>
      </c>
      <c r="AD27" s="58"/>
      <c r="AE27" s="113">
        <f t="shared" si="1"/>
        <v>0</v>
      </c>
    </row>
    <row r="28" spans="1:31" s="14" customFormat="1" ht="18" customHeight="1">
      <c r="A28" s="12" t="s">
        <v>25</v>
      </c>
      <c r="B28" s="128">
        <v>1700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3"/>
      <c r="U28" s="13"/>
      <c r="V28" s="13"/>
      <c r="W28" s="13"/>
      <c r="X28" s="13"/>
      <c r="Y28" s="13"/>
      <c r="Z28" s="13"/>
      <c r="AA28" s="13"/>
      <c r="AB28" s="157">
        <f t="shared" si="0"/>
        <v>0</v>
      </c>
      <c r="AC28" s="161">
        <v>1350</v>
      </c>
      <c r="AD28" s="58"/>
      <c r="AE28" s="113">
        <f t="shared" si="1"/>
        <v>0</v>
      </c>
    </row>
    <row r="29" spans="1:31" s="14" customFormat="1" ht="18" customHeight="1">
      <c r="A29" s="12" t="s">
        <v>26</v>
      </c>
      <c r="B29" s="128">
        <v>2040</v>
      </c>
      <c r="C29" s="13"/>
      <c r="D29" s="13"/>
      <c r="E29" s="13"/>
      <c r="F29" s="13"/>
      <c r="G29" s="13"/>
      <c r="H29" s="13"/>
      <c r="I29" s="13"/>
      <c r="J29" s="13"/>
      <c r="K29" s="13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13"/>
      <c r="Z29" s="13"/>
      <c r="AA29" s="13"/>
      <c r="AB29" s="157">
        <f t="shared" si="0"/>
        <v>0</v>
      </c>
      <c r="AC29" s="161">
        <v>1500</v>
      </c>
      <c r="AD29" s="58"/>
      <c r="AE29" s="113">
        <f t="shared" si="1"/>
        <v>0</v>
      </c>
    </row>
    <row r="30" spans="1:31" s="14" customFormat="1" ht="18" customHeight="1">
      <c r="A30" s="12" t="s">
        <v>27</v>
      </c>
      <c r="B30" s="128">
        <v>2040</v>
      </c>
      <c r="C30" s="13"/>
      <c r="D30" s="13"/>
      <c r="E30" s="13"/>
      <c r="F30" s="13"/>
      <c r="G30" s="13"/>
      <c r="H30" s="13"/>
      <c r="I30" s="13"/>
      <c r="J30" s="13"/>
      <c r="K30" s="13"/>
      <c r="L30" s="90"/>
      <c r="M30" s="90"/>
      <c r="N30" s="90"/>
      <c r="O30" s="90"/>
      <c r="P30" s="90"/>
      <c r="Q30" s="90"/>
      <c r="R30" s="90"/>
      <c r="S30" s="90"/>
      <c r="T30" s="13"/>
      <c r="U30" s="13"/>
      <c r="V30" s="13"/>
      <c r="W30" s="13"/>
      <c r="X30" s="13"/>
      <c r="Y30" s="13"/>
      <c r="Z30" s="13"/>
      <c r="AA30" s="13"/>
      <c r="AB30" s="157">
        <f t="shared" si="0"/>
        <v>0</v>
      </c>
      <c r="AC30" s="161">
        <v>1500</v>
      </c>
      <c r="AD30" s="58"/>
      <c r="AE30" s="113">
        <f t="shared" si="1"/>
        <v>0</v>
      </c>
    </row>
    <row r="31" spans="1:31" s="11" customFormat="1" hidden="1">
      <c r="A31" s="122" t="s">
        <v>28</v>
      </c>
      <c r="B31" s="128">
        <v>1500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57">
        <f t="shared" si="0"/>
        <v>0</v>
      </c>
      <c r="AC31" s="161" t="e">
        <f>#REF!*1.3</f>
        <v>#REF!</v>
      </c>
      <c r="AD31" s="125"/>
      <c r="AE31" s="113" t="e">
        <f t="shared" si="1"/>
        <v>#REF!</v>
      </c>
    </row>
    <row r="32" spans="1:31" s="11" customFormat="1">
      <c r="A32" s="12" t="s">
        <v>29</v>
      </c>
      <c r="B32" s="128">
        <v>2040</v>
      </c>
      <c r="C32" s="13"/>
      <c r="D32" s="13"/>
      <c r="E32" s="13"/>
      <c r="F32" s="13"/>
      <c r="G32" s="13"/>
      <c r="H32" s="13"/>
      <c r="I32" s="13"/>
      <c r="J32" s="13"/>
      <c r="K32" s="13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13"/>
      <c r="Z32" s="13"/>
      <c r="AA32" s="13"/>
      <c r="AB32" s="157">
        <f t="shared" si="0"/>
        <v>0</v>
      </c>
      <c r="AC32" s="161">
        <v>1650</v>
      </c>
      <c r="AD32" s="59"/>
      <c r="AE32" s="113">
        <f t="shared" si="1"/>
        <v>0</v>
      </c>
    </row>
    <row r="33" spans="1:31" s="11" customFormat="1">
      <c r="A33" s="12" t="s">
        <v>30</v>
      </c>
      <c r="B33" s="128">
        <v>1940</v>
      </c>
      <c r="C33" s="13"/>
      <c r="D33" s="13"/>
      <c r="E33" s="13"/>
      <c r="F33" s="13"/>
      <c r="G33" s="13"/>
      <c r="H33" s="13"/>
      <c r="I33" s="13"/>
      <c r="J33" s="13"/>
      <c r="K33" s="13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13"/>
      <c r="Z33" s="13"/>
      <c r="AA33" s="13"/>
      <c r="AB33" s="157">
        <f t="shared" si="0"/>
        <v>0</v>
      </c>
      <c r="AC33" s="161">
        <v>1500</v>
      </c>
      <c r="AD33" s="59"/>
      <c r="AE33" s="113">
        <f t="shared" si="1"/>
        <v>0</v>
      </c>
    </row>
    <row r="34" spans="1:31" s="11" customFormat="1">
      <c r="A34" s="12" t="s">
        <v>31</v>
      </c>
      <c r="B34" s="128">
        <v>1940</v>
      </c>
      <c r="C34" s="13"/>
      <c r="D34" s="13"/>
      <c r="E34" s="13"/>
      <c r="F34" s="13"/>
      <c r="G34" s="13"/>
      <c r="H34" s="13"/>
      <c r="I34" s="13"/>
      <c r="J34" s="13"/>
      <c r="K34" s="13"/>
      <c r="L34" s="90"/>
      <c r="M34" s="90"/>
      <c r="N34" s="90"/>
      <c r="O34" s="90"/>
      <c r="P34" s="90"/>
      <c r="Q34" s="90"/>
      <c r="R34" s="90"/>
      <c r="S34" s="90"/>
      <c r="T34" s="13"/>
      <c r="U34" s="13"/>
      <c r="V34" s="13"/>
      <c r="W34" s="13"/>
      <c r="X34" s="13"/>
      <c r="Y34" s="13"/>
      <c r="Z34" s="13"/>
      <c r="AA34" s="13"/>
      <c r="AB34" s="157">
        <f t="shared" si="0"/>
        <v>0</v>
      </c>
      <c r="AC34" s="161">
        <v>1500</v>
      </c>
      <c r="AD34" s="59"/>
      <c r="AE34" s="113">
        <f t="shared" si="1"/>
        <v>0</v>
      </c>
    </row>
    <row r="35" spans="1:31" s="11" customFormat="1">
      <c r="A35" s="12" t="s">
        <v>32</v>
      </c>
      <c r="B35" s="128">
        <v>2340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13"/>
      <c r="U35" s="13"/>
      <c r="V35" s="13"/>
      <c r="W35" s="13"/>
      <c r="X35" s="13"/>
      <c r="Y35" s="13"/>
      <c r="Z35" s="13"/>
      <c r="AA35" s="13"/>
      <c r="AB35" s="157">
        <f t="shared" si="0"/>
        <v>0</v>
      </c>
      <c r="AC35" s="161">
        <v>1700</v>
      </c>
      <c r="AD35" s="59"/>
      <c r="AE35" s="113">
        <f t="shared" si="1"/>
        <v>0</v>
      </c>
    </row>
    <row r="36" spans="1:31" s="11" customFormat="1" ht="17.25" customHeight="1">
      <c r="A36" s="12" t="s">
        <v>33</v>
      </c>
      <c r="B36" s="128">
        <v>2380</v>
      </c>
      <c r="C36" s="13"/>
      <c r="D36" s="13"/>
      <c r="E36" s="13"/>
      <c r="F36" s="13"/>
      <c r="G36" s="13"/>
      <c r="H36" s="13"/>
      <c r="I36" s="13"/>
      <c r="J36" s="13"/>
      <c r="K36" s="13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3"/>
      <c r="Z36" s="13"/>
      <c r="AA36" s="13"/>
      <c r="AB36" s="157">
        <f t="shared" si="0"/>
        <v>0</v>
      </c>
      <c r="AC36" s="161">
        <v>1700</v>
      </c>
      <c r="AD36" s="59"/>
      <c r="AE36" s="113">
        <f t="shared" si="1"/>
        <v>0</v>
      </c>
    </row>
    <row r="37" spans="1:31" s="11" customFormat="1">
      <c r="A37" s="12" t="s">
        <v>34</v>
      </c>
      <c r="B37" s="128">
        <v>2460</v>
      </c>
      <c r="C37" s="13"/>
      <c r="D37" s="13"/>
      <c r="E37" s="13"/>
      <c r="F37" s="13"/>
      <c r="G37" s="13"/>
      <c r="H37" s="13"/>
      <c r="I37" s="13"/>
      <c r="J37" s="13"/>
      <c r="K37" s="13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157">
        <f t="shared" si="0"/>
        <v>0</v>
      </c>
      <c r="AC37" s="161">
        <v>1750</v>
      </c>
      <c r="AD37" s="59"/>
      <c r="AE37" s="113">
        <f t="shared" si="1"/>
        <v>0</v>
      </c>
    </row>
    <row r="38" spans="1:31" s="11" customFormat="1" hidden="1">
      <c r="A38" s="122" t="s">
        <v>35</v>
      </c>
      <c r="B38" s="128">
        <v>2460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124"/>
      <c r="N38" s="124"/>
      <c r="O38" s="124"/>
      <c r="P38" s="124"/>
      <c r="Q38" s="124"/>
      <c r="R38" s="124"/>
      <c r="S38" s="124"/>
      <c r="T38" s="123"/>
      <c r="U38" s="123"/>
      <c r="V38" s="123"/>
      <c r="W38" s="123"/>
      <c r="X38" s="123"/>
      <c r="Y38" s="123"/>
      <c r="Z38" s="123"/>
      <c r="AA38" s="123"/>
      <c r="AB38" s="157">
        <f t="shared" si="0"/>
        <v>0</v>
      </c>
      <c r="AC38" s="161" t="e">
        <f>#REF!*1.3</f>
        <v>#REF!</v>
      </c>
      <c r="AD38" s="125"/>
      <c r="AE38" s="113" t="e">
        <f t="shared" si="1"/>
        <v>#REF!</v>
      </c>
    </row>
    <row r="39" spans="1:31" s="11" customFormat="1">
      <c r="A39" s="12" t="s">
        <v>91</v>
      </c>
      <c r="B39" s="128">
        <v>2460</v>
      </c>
      <c r="C39" s="13"/>
      <c r="D39" s="13"/>
      <c r="E39" s="13"/>
      <c r="F39" s="13"/>
      <c r="G39" s="13"/>
      <c r="H39" s="13"/>
      <c r="I39" s="13"/>
      <c r="J39" s="13"/>
      <c r="K39" s="13"/>
      <c r="L39" s="90"/>
      <c r="M39" s="90"/>
      <c r="N39" s="90"/>
      <c r="O39" s="90"/>
      <c r="P39" s="90"/>
      <c r="Q39" s="90"/>
      <c r="R39" s="90"/>
      <c r="S39" s="90"/>
      <c r="T39" s="13"/>
      <c r="U39" s="13"/>
      <c r="V39" s="13"/>
      <c r="W39" s="13"/>
      <c r="X39" s="13"/>
      <c r="Y39" s="13"/>
      <c r="Z39" s="13"/>
      <c r="AA39" s="13"/>
      <c r="AB39" s="157">
        <f t="shared" si="0"/>
        <v>0</v>
      </c>
      <c r="AC39" s="161">
        <v>1750</v>
      </c>
      <c r="AD39" s="59"/>
      <c r="AE39" s="113">
        <f t="shared" si="1"/>
        <v>0</v>
      </c>
    </row>
    <row r="40" spans="1:31" s="11" customFormat="1">
      <c r="A40" s="12" t="s">
        <v>36</v>
      </c>
      <c r="B40" s="128">
        <v>2900</v>
      </c>
      <c r="C40" s="13"/>
      <c r="D40" s="13"/>
      <c r="E40" s="13"/>
      <c r="F40" s="13"/>
      <c r="G40" s="13"/>
      <c r="H40" s="13"/>
      <c r="I40" s="13"/>
      <c r="J40" s="13"/>
      <c r="K40" s="13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3"/>
      <c r="Z40" s="13"/>
      <c r="AA40" s="13"/>
      <c r="AB40" s="157">
        <f t="shared" si="0"/>
        <v>0</v>
      </c>
      <c r="AC40" s="161">
        <v>2040</v>
      </c>
      <c r="AD40" s="59"/>
      <c r="AE40" s="113">
        <f t="shared" si="1"/>
        <v>0</v>
      </c>
    </row>
    <row r="41" spans="1:31" s="11" customFormat="1">
      <c r="A41" s="12" t="s">
        <v>37</v>
      </c>
      <c r="B41" s="128">
        <v>2780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3"/>
      <c r="Z41" s="13"/>
      <c r="AA41" s="13"/>
      <c r="AB41" s="157">
        <f t="shared" si="0"/>
        <v>0</v>
      </c>
      <c r="AC41" s="161">
        <v>2000</v>
      </c>
      <c r="AD41" s="59"/>
      <c r="AE41" s="113">
        <f t="shared" si="1"/>
        <v>0</v>
      </c>
    </row>
    <row r="42" spans="1:31" s="11" customFormat="1">
      <c r="A42" s="12" t="s">
        <v>38</v>
      </c>
      <c r="B42" s="128">
        <v>2780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90"/>
      <c r="O42" s="90"/>
      <c r="P42" s="90"/>
      <c r="Q42" s="90"/>
      <c r="R42" s="90"/>
      <c r="S42" s="90"/>
      <c r="T42" s="13"/>
      <c r="U42" s="13"/>
      <c r="V42" s="13"/>
      <c r="W42" s="13"/>
      <c r="X42" s="13"/>
      <c r="Y42" s="13"/>
      <c r="Z42" s="13"/>
      <c r="AA42" s="13"/>
      <c r="AB42" s="157">
        <f t="shared" si="0"/>
        <v>0</v>
      </c>
      <c r="AC42" s="161">
        <v>2000</v>
      </c>
      <c r="AD42" s="59"/>
      <c r="AE42" s="113">
        <f t="shared" si="1"/>
        <v>0</v>
      </c>
    </row>
    <row r="43" spans="1:31" s="11" customFormat="1">
      <c r="A43" s="12" t="s">
        <v>92</v>
      </c>
      <c r="B43" s="128">
        <v>2980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3"/>
      <c r="Z43" s="13"/>
      <c r="AA43" s="13"/>
      <c r="AB43" s="157">
        <f t="shared" si="0"/>
        <v>0</v>
      </c>
      <c r="AC43" s="161">
        <v>2100</v>
      </c>
      <c r="AD43" s="59"/>
      <c r="AE43" s="113">
        <f t="shared" si="1"/>
        <v>0</v>
      </c>
    </row>
    <row r="44" spans="1:31" s="11" customFormat="1">
      <c r="A44" s="12" t="s">
        <v>39</v>
      </c>
      <c r="B44" s="128">
        <v>3200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3"/>
      <c r="Z44" s="13"/>
      <c r="AA44" s="13"/>
      <c r="AB44" s="157">
        <f t="shared" si="0"/>
        <v>0</v>
      </c>
      <c r="AC44" s="161">
        <v>2600</v>
      </c>
      <c r="AD44" s="59"/>
      <c r="AE44" s="113">
        <f t="shared" si="1"/>
        <v>0</v>
      </c>
    </row>
    <row r="45" spans="1:31" s="11" customFormat="1" hidden="1">
      <c r="A45" s="122" t="s">
        <v>40</v>
      </c>
      <c r="B45" s="128">
        <v>3200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24"/>
      <c r="P45" s="124"/>
      <c r="Q45" s="124"/>
      <c r="R45" s="124"/>
      <c r="S45" s="124"/>
      <c r="T45" s="123"/>
      <c r="U45" s="123"/>
      <c r="V45" s="123"/>
      <c r="W45" s="123"/>
      <c r="X45" s="123"/>
      <c r="Y45" s="123"/>
      <c r="Z45" s="123"/>
      <c r="AA45" s="123"/>
      <c r="AB45" s="157">
        <f t="shared" si="0"/>
        <v>0</v>
      </c>
      <c r="AC45" s="161" t="e">
        <f>#REF!*1.3</f>
        <v>#REF!</v>
      </c>
      <c r="AD45" s="125"/>
      <c r="AE45" s="113" t="e">
        <f t="shared" si="1"/>
        <v>#REF!</v>
      </c>
    </row>
    <row r="46" spans="1:31" s="11" customFormat="1">
      <c r="A46" s="12" t="s">
        <v>93</v>
      </c>
      <c r="B46" s="128">
        <v>4190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3"/>
      <c r="Z46" s="13"/>
      <c r="AA46" s="13"/>
      <c r="AB46" s="157">
        <f t="shared" si="0"/>
        <v>0</v>
      </c>
      <c r="AC46" s="161">
        <v>2900</v>
      </c>
      <c r="AD46" s="59"/>
      <c r="AE46" s="113">
        <f t="shared" si="1"/>
        <v>0</v>
      </c>
    </row>
    <row r="47" spans="1:31" s="11" customFormat="1">
      <c r="A47" s="12" t="s">
        <v>41</v>
      </c>
      <c r="B47" s="128">
        <v>4190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3"/>
      <c r="Z47" s="13"/>
      <c r="AA47" s="13"/>
      <c r="AB47" s="157">
        <f t="shared" si="0"/>
        <v>0</v>
      </c>
      <c r="AC47" s="161">
        <v>2900</v>
      </c>
      <c r="AD47" s="59"/>
      <c r="AE47" s="113">
        <f t="shared" si="1"/>
        <v>0</v>
      </c>
    </row>
    <row r="48" spans="1:31" s="11" customFormat="1">
      <c r="A48" s="12" t="s">
        <v>42</v>
      </c>
      <c r="B48" s="128">
        <v>4990</v>
      </c>
      <c r="C48" s="13"/>
      <c r="D48" s="13"/>
      <c r="E48" s="13"/>
      <c r="F48" s="13"/>
      <c r="G48" s="13"/>
      <c r="H48" s="13"/>
      <c r="I48" s="13"/>
      <c r="J48" s="13"/>
      <c r="K48" s="13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3"/>
      <c r="Z48" s="13"/>
      <c r="AA48" s="13"/>
      <c r="AB48" s="157">
        <f t="shared" si="0"/>
        <v>0</v>
      </c>
      <c r="AC48" s="161">
        <v>3250</v>
      </c>
      <c r="AD48" s="59"/>
      <c r="AE48" s="113">
        <f t="shared" si="1"/>
        <v>0</v>
      </c>
    </row>
    <row r="49" spans="1:31" s="11" customFormat="1">
      <c r="A49" s="12" t="s">
        <v>43</v>
      </c>
      <c r="B49" s="128">
        <v>4990</v>
      </c>
      <c r="C49" s="13"/>
      <c r="D49" s="13"/>
      <c r="E49" s="13"/>
      <c r="F49" s="13"/>
      <c r="G49" s="13"/>
      <c r="H49" s="13"/>
      <c r="I49" s="13"/>
      <c r="J49" s="13"/>
      <c r="K49" s="13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57">
        <f t="shared" si="0"/>
        <v>0</v>
      </c>
      <c r="AC49" s="161">
        <v>3250</v>
      </c>
      <c r="AD49" s="59"/>
      <c r="AE49" s="113">
        <f t="shared" si="1"/>
        <v>0</v>
      </c>
    </row>
    <row r="50" spans="1:31" s="11" customFormat="1">
      <c r="A50" s="12" t="s">
        <v>44</v>
      </c>
      <c r="B50" s="128">
        <v>3790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3"/>
      <c r="Z50" s="13"/>
      <c r="AA50" s="13"/>
      <c r="AB50" s="157">
        <f t="shared" si="0"/>
        <v>0</v>
      </c>
      <c r="AC50" s="161">
        <v>2600</v>
      </c>
      <c r="AD50" s="59"/>
      <c r="AE50" s="113">
        <f t="shared" si="1"/>
        <v>0</v>
      </c>
    </row>
    <row r="51" spans="1:31" s="11" customFormat="1" ht="18" hidden="1" customHeight="1">
      <c r="A51" s="122" t="s">
        <v>45</v>
      </c>
      <c r="B51" s="128">
        <v>4590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3"/>
      <c r="Z51" s="123"/>
      <c r="AA51" s="123"/>
      <c r="AB51" s="157">
        <f t="shared" si="0"/>
        <v>0</v>
      </c>
      <c r="AC51" s="161" t="e">
        <f>#REF!*1.3</f>
        <v>#REF!</v>
      </c>
      <c r="AD51" s="125"/>
      <c r="AE51" s="113" t="e">
        <f t="shared" si="1"/>
        <v>#REF!</v>
      </c>
    </row>
    <row r="52" spans="1:31" s="11" customFormat="1" ht="18" customHeight="1">
      <c r="A52" s="12" t="s">
        <v>94</v>
      </c>
      <c r="B52" s="128">
        <v>7290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3"/>
      <c r="Z52" s="13"/>
      <c r="AA52" s="13"/>
      <c r="AB52" s="157">
        <f t="shared" si="0"/>
        <v>0</v>
      </c>
      <c r="AC52" s="161">
        <v>4700</v>
      </c>
      <c r="AD52" s="59"/>
      <c r="AE52" s="113">
        <f t="shared" si="1"/>
        <v>0</v>
      </c>
    </row>
    <row r="53" spans="1:31" s="11" customFormat="1" ht="18" hidden="1" customHeight="1">
      <c r="A53" s="122" t="s">
        <v>46</v>
      </c>
      <c r="B53" s="128">
        <v>6990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3"/>
      <c r="Z53" s="123"/>
      <c r="AA53" s="123"/>
      <c r="AB53" s="157">
        <f t="shared" si="0"/>
        <v>0</v>
      </c>
      <c r="AC53" s="161" t="e">
        <f>#REF!*1.3</f>
        <v>#REF!</v>
      </c>
      <c r="AD53" s="125"/>
      <c r="AE53" s="113" t="e">
        <f t="shared" si="1"/>
        <v>#REF!</v>
      </c>
    </row>
    <row r="54" spans="1:31" s="11" customFormat="1" ht="18" customHeight="1">
      <c r="A54" s="12" t="s">
        <v>95</v>
      </c>
      <c r="B54" s="128">
        <v>11290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13"/>
      <c r="Z54" s="13"/>
      <c r="AA54" s="13"/>
      <c r="AB54" s="157">
        <f t="shared" si="0"/>
        <v>0</v>
      </c>
      <c r="AC54" s="161">
        <v>7250</v>
      </c>
      <c r="AD54" s="59"/>
      <c r="AE54" s="113">
        <f t="shared" si="1"/>
        <v>0</v>
      </c>
    </row>
    <row r="55" spans="1:31" s="15" customFormat="1">
      <c r="A55" s="126" t="s">
        <v>47</v>
      </c>
      <c r="B55" s="128">
        <v>2200</v>
      </c>
      <c r="C55" s="16"/>
      <c r="D55" s="16"/>
      <c r="E55" s="16"/>
      <c r="F55" s="169"/>
      <c r="G55" s="169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57">
        <f t="shared" si="0"/>
        <v>0</v>
      </c>
      <c r="AC55" s="161">
        <v>1430</v>
      </c>
      <c r="AD55" s="60"/>
      <c r="AE55" s="113">
        <f t="shared" si="1"/>
        <v>0</v>
      </c>
    </row>
    <row r="56" spans="1:31" s="15" customFormat="1">
      <c r="A56" s="126" t="s">
        <v>47</v>
      </c>
      <c r="B56" s="128">
        <v>2200</v>
      </c>
      <c r="C56" s="16"/>
      <c r="D56" s="16"/>
      <c r="E56" s="16"/>
      <c r="F56" s="16"/>
      <c r="G56" s="169"/>
      <c r="H56" s="16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57">
        <f t="shared" si="0"/>
        <v>0</v>
      </c>
      <c r="AC56" s="161">
        <v>1430</v>
      </c>
      <c r="AD56" s="60"/>
      <c r="AE56" s="113">
        <f t="shared" si="1"/>
        <v>0</v>
      </c>
    </row>
    <row r="57" spans="1:31" s="15" customFormat="1">
      <c r="A57" s="126" t="s">
        <v>47</v>
      </c>
      <c r="B57" s="128">
        <v>2200</v>
      </c>
      <c r="C57" s="16"/>
      <c r="D57" s="16"/>
      <c r="E57" s="16"/>
      <c r="F57" s="16"/>
      <c r="G57" s="16"/>
      <c r="H57" s="169"/>
      <c r="I57" s="169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57">
        <f t="shared" si="0"/>
        <v>0</v>
      </c>
      <c r="AC57" s="161">
        <v>1430</v>
      </c>
      <c r="AD57" s="60"/>
      <c r="AE57" s="113">
        <f t="shared" si="1"/>
        <v>0</v>
      </c>
    </row>
    <row r="58" spans="1:31" s="15" customFormat="1">
      <c r="A58" s="126" t="s">
        <v>47</v>
      </c>
      <c r="B58" s="128">
        <v>2200</v>
      </c>
      <c r="C58" s="16"/>
      <c r="D58" s="16"/>
      <c r="E58" s="16"/>
      <c r="F58" s="16"/>
      <c r="G58" s="16"/>
      <c r="H58" s="16"/>
      <c r="I58" s="169"/>
      <c r="J58" s="16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57">
        <f t="shared" si="0"/>
        <v>0</v>
      </c>
      <c r="AC58" s="161">
        <v>1430</v>
      </c>
      <c r="AD58" s="60"/>
      <c r="AE58" s="113">
        <f t="shared" si="1"/>
        <v>0</v>
      </c>
    </row>
    <row r="59" spans="1:31" s="15" customFormat="1">
      <c r="A59" s="126" t="s">
        <v>47</v>
      </c>
      <c r="B59" s="128">
        <v>2200</v>
      </c>
      <c r="C59" s="16"/>
      <c r="D59" s="16"/>
      <c r="E59" s="16"/>
      <c r="F59" s="16"/>
      <c r="G59" s="16"/>
      <c r="H59" s="16"/>
      <c r="I59" s="16"/>
      <c r="J59" s="169"/>
      <c r="K59" s="16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57">
        <f t="shared" si="0"/>
        <v>0</v>
      </c>
      <c r="AC59" s="161">
        <v>1430</v>
      </c>
      <c r="AD59" s="60"/>
      <c r="AE59" s="113">
        <f t="shared" si="1"/>
        <v>0</v>
      </c>
    </row>
    <row r="60" spans="1:31" s="15" customFormat="1">
      <c r="A60" s="126" t="s">
        <v>47</v>
      </c>
      <c r="B60" s="128">
        <v>2200</v>
      </c>
      <c r="C60" s="16"/>
      <c r="D60" s="16"/>
      <c r="E60" s="16"/>
      <c r="F60" s="16"/>
      <c r="G60" s="16"/>
      <c r="H60" s="16"/>
      <c r="I60" s="16"/>
      <c r="J60" s="16"/>
      <c r="K60" s="169"/>
      <c r="L60" s="169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57">
        <f t="shared" si="0"/>
        <v>0</v>
      </c>
      <c r="AC60" s="161">
        <v>1430</v>
      </c>
      <c r="AD60" s="60"/>
      <c r="AE60" s="113">
        <f t="shared" si="1"/>
        <v>0</v>
      </c>
    </row>
    <row r="61" spans="1:31" s="15" customFormat="1">
      <c r="A61" s="126" t="s">
        <v>47</v>
      </c>
      <c r="B61" s="128">
        <v>2200</v>
      </c>
      <c r="C61" s="16"/>
      <c r="D61" s="16"/>
      <c r="E61" s="16"/>
      <c r="F61" s="16"/>
      <c r="G61" s="16"/>
      <c r="H61" s="16"/>
      <c r="I61" s="16"/>
      <c r="J61" s="16"/>
      <c r="K61" s="16"/>
      <c r="L61" s="169"/>
      <c r="M61" s="169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57">
        <f t="shared" si="0"/>
        <v>0</v>
      </c>
      <c r="AC61" s="161">
        <v>1430</v>
      </c>
      <c r="AD61" s="60"/>
      <c r="AE61" s="113">
        <f t="shared" si="1"/>
        <v>0</v>
      </c>
    </row>
    <row r="62" spans="1:31" s="15" customFormat="1">
      <c r="A62" s="126" t="s">
        <v>47</v>
      </c>
      <c r="B62" s="128">
        <v>2200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9"/>
      <c r="N62" s="169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57">
        <f t="shared" si="0"/>
        <v>0</v>
      </c>
      <c r="AC62" s="161">
        <v>1430</v>
      </c>
      <c r="AD62" s="60"/>
      <c r="AE62" s="113">
        <f t="shared" si="1"/>
        <v>0</v>
      </c>
    </row>
    <row r="63" spans="1:31" s="15" customFormat="1">
      <c r="A63" s="126" t="s">
        <v>47</v>
      </c>
      <c r="B63" s="128">
        <v>2200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9"/>
      <c r="O63" s="169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57">
        <f t="shared" si="0"/>
        <v>0</v>
      </c>
      <c r="AC63" s="161">
        <v>1430</v>
      </c>
      <c r="AD63" s="60"/>
      <c r="AE63" s="113">
        <f t="shared" si="1"/>
        <v>0</v>
      </c>
    </row>
    <row r="64" spans="1:31" s="15" customFormat="1">
      <c r="A64" s="126" t="s">
        <v>96</v>
      </c>
      <c r="B64" s="128">
        <v>1500</v>
      </c>
      <c r="C64" s="16"/>
      <c r="D64" s="16"/>
      <c r="E64" s="16"/>
      <c r="F64" s="16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6"/>
      <c r="Z64" s="16"/>
      <c r="AA64" s="16"/>
      <c r="AB64" s="157">
        <f t="shared" si="0"/>
        <v>0</v>
      </c>
      <c r="AC64" s="161">
        <v>1200</v>
      </c>
      <c r="AD64" s="60"/>
      <c r="AE64" s="113">
        <f t="shared" si="1"/>
        <v>0</v>
      </c>
    </row>
    <row r="65" spans="1:31" s="17" customFormat="1">
      <c r="A65" s="126" t="s">
        <v>48</v>
      </c>
      <c r="B65" s="128">
        <v>1700</v>
      </c>
      <c r="C65" s="16"/>
      <c r="D65" s="16"/>
      <c r="E65" s="16"/>
      <c r="F65" s="16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57">
        <f t="shared" si="0"/>
        <v>0</v>
      </c>
      <c r="AC65" s="161">
        <v>1350</v>
      </c>
      <c r="AD65" s="61"/>
      <c r="AE65" s="113">
        <f t="shared" si="1"/>
        <v>0</v>
      </c>
    </row>
    <row r="66" spans="1:31" s="17" customFormat="1">
      <c r="A66" s="126" t="s">
        <v>49</v>
      </c>
      <c r="B66" s="128">
        <v>1700</v>
      </c>
      <c r="C66" s="16"/>
      <c r="D66" s="16"/>
      <c r="E66" s="16"/>
      <c r="F66" s="16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6"/>
      <c r="U66" s="16"/>
      <c r="V66" s="16"/>
      <c r="W66" s="16"/>
      <c r="X66" s="16"/>
      <c r="Y66" s="16"/>
      <c r="Z66" s="16"/>
      <c r="AA66" s="16"/>
      <c r="AB66" s="157">
        <f t="shared" si="0"/>
        <v>0</v>
      </c>
      <c r="AC66" s="161">
        <v>1350</v>
      </c>
      <c r="AD66" s="61"/>
      <c r="AE66" s="113">
        <f t="shared" si="1"/>
        <v>0</v>
      </c>
    </row>
    <row r="67" spans="1:31" s="15" customFormat="1">
      <c r="A67" s="126" t="s">
        <v>50</v>
      </c>
      <c r="B67" s="128">
        <v>2040</v>
      </c>
      <c r="C67" s="16"/>
      <c r="D67" s="16"/>
      <c r="E67" s="16"/>
      <c r="F67" s="16"/>
      <c r="G67" s="16"/>
      <c r="H67" s="16"/>
      <c r="I67" s="16"/>
      <c r="J67" s="16"/>
      <c r="K67" s="16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6"/>
      <c r="Z67" s="16"/>
      <c r="AA67" s="16"/>
      <c r="AB67" s="157">
        <f t="shared" ref="AB67:AB95" si="2">SUM(C67:AA67)</f>
        <v>0</v>
      </c>
      <c r="AC67" s="161">
        <v>1500</v>
      </c>
      <c r="AD67" s="60"/>
      <c r="AE67" s="113">
        <f t="shared" ref="AE67:AE95" si="3">AC67*AB67</f>
        <v>0</v>
      </c>
    </row>
    <row r="68" spans="1:31" s="15" customFormat="1">
      <c r="A68" s="126" t="s">
        <v>51</v>
      </c>
      <c r="B68" s="128">
        <v>2040</v>
      </c>
      <c r="C68" s="16"/>
      <c r="D68" s="16"/>
      <c r="E68" s="16"/>
      <c r="F68" s="16"/>
      <c r="G68" s="16"/>
      <c r="H68" s="16"/>
      <c r="I68" s="16"/>
      <c r="J68" s="16"/>
      <c r="K68" s="16"/>
      <c r="L68" s="138"/>
      <c r="M68" s="138"/>
      <c r="N68" s="138"/>
      <c r="O68" s="138"/>
      <c r="P68" s="138"/>
      <c r="Q68" s="138"/>
      <c r="R68" s="138"/>
      <c r="S68" s="138"/>
      <c r="T68" s="16"/>
      <c r="U68" s="16"/>
      <c r="V68" s="16"/>
      <c r="W68" s="16"/>
      <c r="X68" s="16"/>
      <c r="Y68" s="16"/>
      <c r="Z68" s="16"/>
      <c r="AA68" s="16"/>
      <c r="AB68" s="157">
        <f t="shared" si="2"/>
        <v>0</v>
      </c>
      <c r="AC68" s="161">
        <v>1500</v>
      </c>
      <c r="AD68" s="60"/>
      <c r="AE68" s="113">
        <f t="shared" si="3"/>
        <v>0</v>
      </c>
    </row>
    <row r="69" spans="1:31" s="15" customFormat="1">
      <c r="A69" s="126" t="s">
        <v>63</v>
      </c>
      <c r="B69" s="128">
        <v>1940</v>
      </c>
      <c r="C69" s="16"/>
      <c r="D69" s="16"/>
      <c r="E69" s="16"/>
      <c r="F69" s="16"/>
      <c r="G69" s="16"/>
      <c r="H69" s="16"/>
      <c r="I69" s="16"/>
      <c r="J69" s="16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6"/>
      <c r="Z69" s="16"/>
      <c r="AA69" s="16"/>
      <c r="AB69" s="157">
        <f t="shared" si="2"/>
        <v>0</v>
      </c>
      <c r="AC69" s="161">
        <v>1500</v>
      </c>
      <c r="AD69" s="60"/>
      <c r="AE69" s="113">
        <f t="shared" si="3"/>
        <v>0</v>
      </c>
    </row>
    <row r="70" spans="1:31" s="15" customFormat="1">
      <c r="A70" s="126" t="s">
        <v>64</v>
      </c>
      <c r="B70" s="128">
        <v>1940</v>
      </c>
      <c r="C70" s="16"/>
      <c r="D70" s="16"/>
      <c r="E70" s="16"/>
      <c r="F70" s="16"/>
      <c r="G70" s="16"/>
      <c r="H70" s="16"/>
      <c r="I70" s="16"/>
      <c r="J70" s="16"/>
      <c r="K70" s="138"/>
      <c r="L70" s="138"/>
      <c r="M70" s="138"/>
      <c r="N70" s="138"/>
      <c r="O70" s="138"/>
      <c r="P70" s="138"/>
      <c r="Q70" s="138"/>
      <c r="R70" s="138"/>
      <c r="S70" s="138"/>
      <c r="T70" s="16"/>
      <c r="U70" s="16"/>
      <c r="V70" s="16"/>
      <c r="W70" s="16"/>
      <c r="X70" s="16"/>
      <c r="Y70" s="16"/>
      <c r="Z70" s="16"/>
      <c r="AA70" s="16"/>
      <c r="AB70" s="157">
        <f t="shared" si="2"/>
        <v>0</v>
      </c>
      <c r="AC70" s="161">
        <v>1500</v>
      </c>
      <c r="AD70" s="60"/>
      <c r="AE70" s="113">
        <f t="shared" si="3"/>
        <v>0</v>
      </c>
    </row>
    <row r="71" spans="1:31" s="15" customFormat="1" hidden="1">
      <c r="A71" s="133" t="s">
        <v>97</v>
      </c>
      <c r="B71" s="128">
        <v>2040</v>
      </c>
      <c r="C71" s="119"/>
      <c r="D71" s="119"/>
      <c r="E71" s="119"/>
      <c r="F71" s="119"/>
      <c r="G71" s="119"/>
      <c r="H71" s="119"/>
      <c r="I71" s="119"/>
      <c r="J71" s="119"/>
      <c r="K71" s="120"/>
      <c r="L71" s="120"/>
      <c r="M71" s="120"/>
      <c r="N71" s="120"/>
      <c r="O71" s="120"/>
      <c r="P71" s="120"/>
      <c r="Q71" s="120"/>
      <c r="R71" s="120"/>
      <c r="S71" s="120"/>
      <c r="T71" s="119"/>
      <c r="U71" s="119"/>
      <c r="V71" s="119"/>
      <c r="W71" s="119"/>
      <c r="X71" s="119"/>
      <c r="Y71" s="119"/>
      <c r="Z71" s="119"/>
      <c r="AA71" s="119"/>
      <c r="AB71" s="157">
        <f t="shared" si="2"/>
        <v>0</v>
      </c>
      <c r="AC71" s="161" t="e">
        <f>#REF!*1.3</f>
        <v>#REF!</v>
      </c>
      <c r="AD71" s="121"/>
      <c r="AE71" s="113" t="e">
        <f t="shared" si="3"/>
        <v>#REF!</v>
      </c>
    </row>
    <row r="72" spans="1:31" s="15" customFormat="1">
      <c r="A72" s="126" t="s">
        <v>52</v>
      </c>
      <c r="B72" s="128">
        <v>2340</v>
      </c>
      <c r="C72" s="16"/>
      <c r="D72" s="16"/>
      <c r="E72" s="16"/>
      <c r="F72" s="16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6"/>
      <c r="U72" s="16"/>
      <c r="V72" s="16"/>
      <c r="W72" s="16"/>
      <c r="X72" s="16"/>
      <c r="Y72" s="16"/>
      <c r="Z72" s="16"/>
      <c r="AA72" s="16"/>
      <c r="AB72" s="157">
        <f t="shared" si="2"/>
        <v>0</v>
      </c>
      <c r="AC72" s="161">
        <v>1700</v>
      </c>
      <c r="AD72" s="60"/>
      <c r="AE72" s="113">
        <f t="shared" si="3"/>
        <v>0</v>
      </c>
    </row>
    <row r="73" spans="1:31" s="15" customFormat="1" ht="17.25" customHeight="1">
      <c r="A73" s="126" t="s">
        <v>53</v>
      </c>
      <c r="B73" s="128">
        <v>2380</v>
      </c>
      <c r="C73" s="16"/>
      <c r="D73" s="16"/>
      <c r="E73" s="16"/>
      <c r="F73" s="16"/>
      <c r="G73" s="16"/>
      <c r="H73" s="16"/>
      <c r="I73" s="16"/>
      <c r="J73" s="16"/>
      <c r="K73" s="16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6"/>
      <c r="Z73" s="16"/>
      <c r="AA73" s="16"/>
      <c r="AB73" s="157">
        <f t="shared" si="2"/>
        <v>0</v>
      </c>
      <c r="AC73" s="161">
        <v>1700</v>
      </c>
      <c r="AD73" s="60"/>
      <c r="AE73" s="113">
        <f t="shared" si="3"/>
        <v>0</v>
      </c>
    </row>
    <row r="74" spans="1:31" s="15" customFormat="1" hidden="1">
      <c r="A74" s="133" t="s">
        <v>54</v>
      </c>
      <c r="B74" s="128">
        <v>2460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20"/>
      <c r="M74" s="120"/>
      <c r="N74" s="120"/>
      <c r="O74" s="120"/>
      <c r="P74" s="120"/>
      <c r="Q74" s="120"/>
      <c r="R74" s="120"/>
      <c r="S74" s="120"/>
      <c r="T74" s="119"/>
      <c r="U74" s="119"/>
      <c r="V74" s="119"/>
      <c r="W74" s="119"/>
      <c r="X74" s="119"/>
      <c r="Y74" s="119"/>
      <c r="Z74" s="119"/>
      <c r="AA74" s="119"/>
      <c r="AB74" s="157">
        <f t="shared" si="2"/>
        <v>0</v>
      </c>
      <c r="AC74" s="161" t="e">
        <f>#REF!*1.3</f>
        <v>#REF!</v>
      </c>
      <c r="AD74" s="121"/>
      <c r="AE74" s="113" t="e">
        <f t="shared" si="3"/>
        <v>#REF!</v>
      </c>
    </row>
    <row r="75" spans="1:31" s="15" customFormat="1">
      <c r="A75" s="126" t="s">
        <v>55</v>
      </c>
      <c r="B75" s="128">
        <v>2460</v>
      </c>
      <c r="C75" s="16"/>
      <c r="D75" s="16"/>
      <c r="E75" s="16"/>
      <c r="F75" s="16"/>
      <c r="G75" s="16"/>
      <c r="H75" s="16"/>
      <c r="I75" s="16"/>
      <c r="J75" s="16"/>
      <c r="K75" s="16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6"/>
      <c r="Z75" s="16"/>
      <c r="AA75" s="16"/>
      <c r="AB75" s="157">
        <f t="shared" si="2"/>
        <v>0</v>
      </c>
      <c r="AC75" s="161">
        <v>1750</v>
      </c>
      <c r="AD75" s="60"/>
      <c r="AE75" s="113">
        <f t="shared" si="3"/>
        <v>0</v>
      </c>
    </row>
    <row r="76" spans="1:31" s="15" customFormat="1">
      <c r="A76" s="126" t="s">
        <v>56</v>
      </c>
      <c r="B76" s="128">
        <v>2460</v>
      </c>
      <c r="C76" s="16"/>
      <c r="D76" s="16"/>
      <c r="E76" s="16"/>
      <c r="F76" s="16"/>
      <c r="G76" s="16"/>
      <c r="H76" s="16"/>
      <c r="I76" s="16"/>
      <c r="J76" s="16"/>
      <c r="K76" s="16"/>
      <c r="L76" s="138"/>
      <c r="M76" s="138"/>
      <c r="N76" s="138"/>
      <c r="O76" s="138"/>
      <c r="P76" s="138"/>
      <c r="Q76" s="138"/>
      <c r="R76" s="138"/>
      <c r="S76" s="138"/>
      <c r="T76" s="16"/>
      <c r="U76" s="16"/>
      <c r="V76" s="16"/>
      <c r="W76" s="16"/>
      <c r="X76" s="16"/>
      <c r="Y76" s="16"/>
      <c r="Z76" s="16"/>
      <c r="AA76" s="16"/>
      <c r="AB76" s="157">
        <f t="shared" si="2"/>
        <v>0</v>
      </c>
      <c r="AC76" s="161">
        <v>1750</v>
      </c>
      <c r="AD76" s="60"/>
      <c r="AE76" s="113">
        <f t="shared" si="3"/>
        <v>0</v>
      </c>
    </row>
    <row r="77" spans="1:31" s="15" customFormat="1" hidden="1">
      <c r="A77" s="133" t="s">
        <v>57</v>
      </c>
      <c r="B77" s="128">
        <v>2460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20"/>
      <c r="M77" s="120"/>
      <c r="N77" s="120"/>
      <c r="O77" s="120"/>
      <c r="P77" s="120"/>
      <c r="Q77" s="120"/>
      <c r="R77" s="120"/>
      <c r="S77" s="120"/>
      <c r="T77" s="119"/>
      <c r="U77" s="119"/>
      <c r="V77" s="119"/>
      <c r="W77" s="119"/>
      <c r="X77" s="119"/>
      <c r="Y77" s="119"/>
      <c r="Z77" s="119"/>
      <c r="AA77" s="119"/>
      <c r="AB77" s="157">
        <f t="shared" si="2"/>
        <v>0</v>
      </c>
      <c r="AC77" s="161" t="e">
        <f>#REF!*1.3</f>
        <v>#REF!</v>
      </c>
      <c r="AD77" s="121"/>
      <c r="AE77" s="113" t="e">
        <f t="shared" si="3"/>
        <v>#REF!</v>
      </c>
    </row>
    <row r="78" spans="1:31" s="15" customFormat="1" ht="19.8" customHeight="1">
      <c r="A78" s="126" t="s">
        <v>81</v>
      </c>
      <c r="B78" s="128">
        <v>2900</v>
      </c>
      <c r="C78" s="16"/>
      <c r="D78" s="16"/>
      <c r="E78" s="16"/>
      <c r="F78" s="16"/>
      <c r="G78" s="16"/>
      <c r="H78" s="16"/>
      <c r="I78" s="16"/>
      <c r="J78" s="16"/>
      <c r="K78" s="16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6"/>
      <c r="Z78" s="16"/>
      <c r="AA78" s="16"/>
      <c r="AB78" s="157">
        <f t="shared" si="2"/>
        <v>0</v>
      </c>
      <c r="AC78" s="161">
        <v>2040</v>
      </c>
      <c r="AD78" s="60"/>
      <c r="AE78" s="113">
        <f t="shared" si="3"/>
        <v>0</v>
      </c>
    </row>
    <row r="79" spans="1:31" s="15" customFormat="1" ht="22.8" hidden="1" customHeight="1">
      <c r="A79" s="133" t="s">
        <v>58</v>
      </c>
      <c r="B79" s="128">
        <v>2900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19"/>
      <c r="Z79" s="119"/>
      <c r="AA79" s="119"/>
      <c r="AB79" s="157">
        <f t="shared" si="2"/>
        <v>0</v>
      </c>
      <c r="AC79" s="161" t="e">
        <f>#REF!*1.3</f>
        <v>#REF!</v>
      </c>
      <c r="AD79" s="121"/>
      <c r="AE79" s="113" t="e">
        <f t="shared" si="3"/>
        <v>#REF!</v>
      </c>
    </row>
    <row r="80" spans="1:31" s="15" customFormat="1">
      <c r="A80" s="126" t="s">
        <v>82</v>
      </c>
      <c r="B80" s="128">
        <v>2780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6"/>
      <c r="Z80" s="16"/>
      <c r="AA80" s="16"/>
      <c r="AB80" s="157">
        <f t="shared" si="2"/>
        <v>0</v>
      </c>
      <c r="AC80" s="161">
        <v>2000</v>
      </c>
      <c r="AD80" s="60"/>
      <c r="AE80" s="113">
        <f t="shared" si="3"/>
        <v>0</v>
      </c>
    </row>
    <row r="81" spans="1:31" s="15" customFormat="1" hidden="1">
      <c r="A81" s="133" t="s">
        <v>98</v>
      </c>
      <c r="B81" s="128">
        <v>2780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19"/>
      <c r="Z81" s="119"/>
      <c r="AA81" s="119"/>
      <c r="AB81" s="157">
        <f t="shared" si="2"/>
        <v>0</v>
      </c>
      <c r="AC81" s="161" t="e">
        <f>#REF!*1.3</f>
        <v>#REF!</v>
      </c>
      <c r="AD81" s="121"/>
      <c r="AE81" s="113" t="e">
        <f t="shared" si="3"/>
        <v>#REF!</v>
      </c>
    </row>
    <row r="82" spans="1:31" s="15" customFormat="1">
      <c r="A82" s="126" t="s">
        <v>99</v>
      </c>
      <c r="B82" s="128">
        <v>2780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38"/>
      <c r="O82" s="138"/>
      <c r="P82" s="138"/>
      <c r="Q82" s="138"/>
      <c r="R82" s="138"/>
      <c r="S82" s="138"/>
      <c r="T82" s="16"/>
      <c r="U82" s="16"/>
      <c r="V82" s="16"/>
      <c r="W82" s="16"/>
      <c r="X82" s="16"/>
      <c r="Y82" s="16"/>
      <c r="Z82" s="16"/>
      <c r="AA82" s="16"/>
      <c r="AB82" s="157">
        <f t="shared" si="2"/>
        <v>0</v>
      </c>
      <c r="AC82" s="161">
        <v>2000</v>
      </c>
      <c r="AD82" s="60"/>
      <c r="AE82" s="113">
        <f t="shared" si="3"/>
        <v>0</v>
      </c>
    </row>
    <row r="83" spans="1:31" s="15" customFormat="1">
      <c r="A83" s="126" t="s">
        <v>100</v>
      </c>
      <c r="B83" s="128">
        <v>2980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6"/>
      <c r="Z83" s="16"/>
      <c r="AA83" s="16"/>
      <c r="AB83" s="157">
        <f t="shared" si="2"/>
        <v>0</v>
      </c>
      <c r="AC83" s="161">
        <v>2100</v>
      </c>
      <c r="AD83" s="60"/>
      <c r="AE83" s="113">
        <f t="shared" si="3"/>
        <v>0</v>
      </c>
    </row>
    <row r="84" spans="1:31" s="15" customFormat="1" ht="17.25" customHeight="1">
      <c r="A84" s="126" t="s">
        <v>67</v>
      </c>
      <c r="B84" s="128">
        <v>3200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6"/>
      <c r="Z84" s="16"/>
      <c r="AA84" s="16"/>
      <c r="AB84" s="157">
        <f t="shared" si="2"/>
        <v>0</v>
      </c>
      <c r="AC84" s="161">
        <v>2600</v>
      </c>
      <c r="AD84" s="60"/>
      <c r="AE84" s="113">
        <f t="shared" si="3"/>
        <v>0</v>
      </c>
    </row>
    <row r="85" spans="1:31" s="15" customFormat="1">
      <c r="A85" s="126" t="s">
        <v>101</v>
      </c>
      <c r="B85" s="128">
        <v>3570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6"/>
      <c r="Z85" s="16"/>
      <c r="AA85" s="16"/>
      <c r="AB85" s="157">
        <f t="shared" si="2"/>
        <v>0</v>
      </c>
      <c r="AC85" s="161">
        <v>2210</v>
      </c>
      <c r="AD85" s="60"/>
      <c r="AE85" s="113">
        <f t="shared" si="3"/>
        <v>0</v>
      </c>
    </row>
    <row r="86" spans="1:31" s="15" customFormat="1">
      <c r="A86" s="126" t="s">
        <v>102</v>
      </c>
      <c r="B86" s="128">
        <v>4190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6"/>
      <c r="Z86" s="16"/>
      <c r="AA86" s="16"/>
      <c r="AB86" s="157">
        <f t="shared" si="2"/>
        <v>0</v>
      </c>
      <c r="AC86" s="161">
        <v>2900</v>
      </c>
      <c r="AD86" s="60"/>
      <c r="AE86" s="113">
        <f t="shared" si="3"/>
        <v>0</v>
      </c>
    </row>
    <row r="87" spans="1:31" s="15" customFormat="1">
      <c r="A87" s="126" t="s">
        <v>103</v>
      </c>
      <c r="B87" s="128">
        <v>4190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6"/>
      <c r="Z87" s="16"/>
      <c r="AA87" s="16"/>
      <c r="AB87" s="157">
        <f t="shared" si="2"/>
        <v>0</v>
      </c>
      <c r="AC87" s="161">
        <v>2900</v>
      </c>
      <c r="AD87" s="60"/>
      <c r="AE87" s="113">
        <f t="shared" si="3"/>
        <v>0</v>
      </c>
    </row>
    <row r="88" spans="1:31" s="15" customFormat="1">
      <c r="A88" s="134" t="s">
        <v>60</v>
      </c>
      <c r="B88" s="128">
        <v>4990</v>
      </c>
      <c r="C88" s="18"/>
      <c r="D88" s="18"/>
      <c r="E88" s="18"/>
      <c r="F88" s="18"/>
      <c r="G88" s="18"/>
      <c r="H88" s="18"/>
      <c r="I88" s="18"/>
      <c r="J88" s="18"/>
      <c r="K88" s="1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6"/>
      <c r="Z88" s="16"/>
      <c r="AA88" s="16"/>
      <c r="AB88" s="157">
        <f t="shared" si="2"/>
        <v>0</v>
      </c>
      <c r="AC88" s="161">
        <v>3250</v>
      </c>
      <c r="AD88" s="60"/>
      <c r="AE88" s="113">
        <f t="shared" si="3"/>
        <v>0</v>
      </c>
    </row>
    <row r="89" spans="1:31" s="15" customFormat="1">
      <c r="A89" s="134" t="s">
        <v>115</v>
      </c>
      <c r="B89" s="128">
        <v>4990</v>
      </c>
      <c r="C89" s="18"/>
      <c r="D89" s="18"/>
      <c r="E89" s="18"/>
      <c r="F89" s="18"/>
      <c r="G89" s="18"/>
      <c r="H89" s="18"/>
      <c r="I89" s="18"/>
      <c r="J89" s="18"/>
      <c r="K89" s="1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6"/>
      <c r="Z89" s="16"/>
      <c r="AA89" s="16"/>
      <c r="AB89" s="157">
        <f t="shared" si="2"/>
        <v>0</v>
      </c>
      <c r="AC89" s="161">
        <v>3250</v>
      </c>
      <c r="AD89" s="60"/>
      <c r="AE89" s="113">
        <f t="shared" si="3"/>
        <v>0</v>
      </c>
    </row>
    <row r="90" spans="1:31" s="15" customFormat="1" ht="17.25" customHeight="1">
      <c r="A90" s="126" t="s">
        <v>59</v>
      </c>
      <c r="B90" s="128">
        <v>5649</v>
      </c>
      <c r="C90" s="18"/>
      <c r="D90" s="18"/>
      <c r="E90" s="18"/>
      <c r="F90" s="18"/>
      <c r="G90" s="18"/>
      <c r="H90" s="18"/>
      <c r="I90" s="18"/>
      <c r="J90" s="18"/>
      <c r="K90" s="18"/>
      <c r="L90" s="16"/>
      <c r="M90" s="16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6"/>
      <c r="Z90" s="16"/>
      <c r="AA90" s="16"/>
      <c r="AB90" s="157">
        <f t="shared" si="2"/>
        <v>0</v>
      </c>
      <c r="AC90" s="161">
        <v>3700</v>
      </c>
      <c r="AD90" s="60"/>
      <c r="AE90" s="113">
        <f t="shared" si="3"/>
        <v>0</v>
      </c>
    </row>
    <row r="91" spans="1:31" s="15" customFormat="1">
      <c r="A91" s="126" t="s">
        <v>61</v>
      </c>
      <c r="B91" s="128">
        <v>3790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6"/>
      <c r="Z91" s="16"/>
      <c r="AA91" s="16"/>
      <c r="AB91" s="157">
        <f t="shared" si="2"/>
        <v>0</v>
      </c>
      <c r="AC91" s="161">
        <v>2600</v>
      </c>
      <c r="AD91" s="60"/>
      <c r="AE91" s="113">
        <f t="shared" si="3"/>
        <v>0</v>
      </c>
    </row>
    <row r="92" spans="1:31" s="15" customFormat="1" hidden="1">
      <c r="A92" s="133" t="s">
        <v>62</v>
      </c>
      <c r="B92" s="128">
        <v>5890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19"/>
      <c r="Z92" s="119"/>
      <c r="AA92" s="119"/>
      <c r="AB92" s="157">
        <f t="shared" si="2"/>
        <v>0</v>
      </c>
      <c r="AC92" s="161" t="e">
        <f>#REF!*1.3</f>
        <v>#REF!</v>
      </c>
      <c r="AD92" s="121"/>
      <c r="AE92" s="113" t="e">
        <f t="shared" si="3"/>
        <v>#REF!</v>
      </c>
    </row>
    <row r="93" spans="1:31" s="15" customFormat="1" ht="18" hidden="1" customHeight="1">
      <c r="A93" s="133" t="s">
        <v>65</v>
      </c>
      <c r="B93" s="128">
        <v>6090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19"/>
      <c r="Z93" s="119"/>
      <c r="AA93" s="119"/>
      <c r="AB93" s="157">
        <f t="shared" si="2"/>
        <v>0</v>
      </c>
      <c r="AC93" s="161" t="e">
        <f>#REF!*1.3</f>
        <v>#REF!</v>
      </c>
      <c r="AD93" s="121"/>
      <c r="AE93" s="113" t="e">
        <f t="shared" si="3"/>
        <v>#REF!</v>
      </c>
    </row>
    <row r="94" spans="1:31" s="15" customFormat="1">
      <c r="A94" s="126" t="s">
        <v>66</v>
      </c>
      <c r="B94" s="128">
        <v>9090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6"/>
      <c r="Z94" s="16"/>
      <c r="AA94" s="16"/>
      <c r="AB94" s="157">
        <f t="shared" si="2"/>
        <v>0</v>
      </c>
      <c r="AC94" s="161">
        <v>5900</v>
      </c>
      <c r="AD94" s="60"/>
      <c r="AE94" s="113">
        <f t="shared" si="3"/>
        <v>0</v>
      </c>
    </row>
    <row r="95" spans="1:31" s="15" customFormat="1">
      <c r="A95" s="126" t="s">
        <v>111</v>
      </c>
      <c r="B95" s="128">
        <v>11290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6"/>
      <c r="Z95" s="16"/>
      <c r="AA95" s="16"/>
      <c r="AB95" s="157">
        <f t="shared" si="2"/>
        <v>0</v>
      </c>
      <c r="AC95" s="161">
        <v>7250</v>
      </c>
      <c r="AD95" s="60"/>
      <c r="AE95" s="113">
        <f t="shared" si="3"/>
        <v>0</v>
      </c>
    </row>
    <row r="96" spans="1:31" s="86" customFormat="1" ht="17.25" customHeight="1">
      <c r="A96" s="91" t="s">
        <v>1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2">
        <f>SUM(AB2:AB95)</f>
        <v>0</v>
      </c>
      <c r="AC96" s="93"/>
      <c r="AD96" s="94"/>
      <c r="AE96" s="95">
        <f>AE2+AE3+AE4+AE5+AE6+AE7+AE8+AE9+AE10+AE11+AE12+AE13+AE14+AE15+AE16+AE17+AE18+AE19+AE20+AE21+AE22+AE23+AE24+AE25+AE26+AE27+AE28+AE29+AE30+AE32+AE33+AE34+AE35+AE36+AE37+AE39+AE40+AE41+AE42+AE43+AE44+AE46+AE47+AE48+AE49++AE50+AE52+AE54+AE55+AE56+AE57+AE58+AE59+AE60+AE61+AE62+AE63+AE64+AE65+AE66+AE67+AE68++AE69+AE70+AE72+AE73+AE75+AE76+AE78+AE80+AE82+AE83+AE84+AE85+AE86+AE87+AE88+AE89+AE90+AE91+AE94</f>
        <v>0</v>
      </c>
    </row>
    <row r="98" spans="1:31" s="100" customFormat="1" ht="22.8">
      <c r="A98" s="99"/>
      <c r="B98" s="102"/>
      <c r="AB98" s="108"/>
      <c r="AC98" s="101"/>
      <c r="AD98" s="101"/>
      <c r="AE98" s="102"/>
    </row>
  </sheetData>
  <mergeCells count="27">
    <mergeCell ref="L61:M61"/>
    <mergeCell ref="M62:N62"/>
    <mergeCell ref="N63:O63"/>
    <mergeCell ref="N13:O13"/>
    <mergeCell ref="N25:O25"/>
    <mergeCell ref="K60:L60"/>
    <mergeCell ref="M24:N24"/>
    <mergeCell ref="J21:K21"/>
    <mergeCell ref="K22:L22"/>
    <mergeCell ref="I20:J20"/>
    <mergeCell ref="J59:K59"/>
    <mergeCell ref="F5:G5"/>
    <mergeCell ref="G6:H6"/>
    <mergeCell ref="H7:I7"/>
    <mergeCell ref="I8:J8"/>
    <mergeCell ref="J9:K9"/>
    <mergeCell ref="F17:G17"/>
    <mergeCell ref="G18:H18"/>
    <mergeCell ref="H19:I19"/>
    <mergeCell ref="K10:L10"/>
    <mergeCell ref="L11:M11"/>
    <mergeCell ref="M12:N12"/>
    <mergeCell ref="F55:G55"/>
    <mergeCell ref="L23:M23"/>
    <mergeCell ref="G56:H56"/>
    <mergeCell ref="H57:I57"/>
    <mergeCell ref="I58:J58"/>
  </mergeCells>
  <phoneticPr fontId="2" type="noConversion"/>
  <pageMargins left="0" right="0" top="0" bottom="0" header="0" footer="0"/>
  <pageSetup paperSize="9" scale="32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zoomScaleSheetLayoutView="80" workbookViewId="0">
      <pane xSplit="20" ySplit="4" topLeftCell="U5" activePane="bottomRight" state="frozen"/>
      <selection pane="topRight" activeCell="T1" sqref="T1"/>
      <selection pane="bottomLeft" activeCell="A5" sqref="A5"/>
      <selection pane="bottomRight" activeCell="X18" sqref="X18"/>
    </sheetView>
  </sheetViews>
  <sheetFormatPr defaultColWidth="9.109375" defaultRowHeight="10.199999999999999"/>
  <cols>
    <col min="1" max="1" width="50.109375" style="40" customWidth="1"/>
    <col min="2" max="2" width="9" style="115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customWidth="1"/>
    <col min="18" max="18" width="4.88671875" style="40" customWidth="1"/>
    <col min="19" max="19" width="5" style="40" customWidth="1"/>
    <col min="20" max="20" width="10.109375" style="27" customWidth="1"/>
    <col min="21" max="21" width="8.88671875" style="41" customWidth="1"/>
    <col min="22" max="22" width="8.44140625" style="41" hidden="1" customWidth="1"/>
    <col min="23" max="23" width="14.44140625" style="27" customWidth="1"/>
    <col min="24" max="16384" width="9.109375" style="40"/>
  </cols>
  <sheetData>
    <row r="1" spans="1:23" s="105" customFormat="1" ht="38.25" customHeight="1">
      <c r="A1" s="103" t="s">
        <v>0</v>
      </c>
      <c r="B1" s="103" t="s">
        <v>75</v>
      </c>
      <c r="C1" s="103">
        <v>90</v>
      </c>
      <c r="D1" s="103">
        <v>95</v>
      </c>
      <c r="E1" s="103">
        <v>100</v>
      </c>
      <c r="F1" s="103">
        <v>105</v>
      </c>
      <c r="G1" s="103">
        <v>110</v>
      </c>
      <c r="H1" s="103">
        <v>115</v>
      </c>
      <c r="I1" s="103">
        <v>120</v>
      </c>
      <c r="J1" s="103">
        <v>125</v>
      </c>
      <c r="K1" s="103">
        <v>130</v>
      </c>
      <c r="L1" s="103">
        <v>135</v>
      </c>
      <c r="M1" s="103">
        <v>140</v>
      </c>
      <c r="N1" s="103">
        <v>145</v>
      </c>
      <c r="O1" s="103">
        <v>150</v>
      </c>
      <c r="P1" s="103">
        <v>155</v>
      </c>
      <c r="Q1" s="103">
        <v>160</v>
      </c>
      <c r="R1" s="103">
        <v>165</v>
      </c>
      <c r="S1" s="103">
        <v>170</v>
      </c>
      <c r="T1" s="116" t="s">
        <v>3</v>
      </c>
      <c r="U1" s="106" t="s">
        <v>162</v>
      </c>
      <c r="V1" s="106"/>
      <c r="W1" s="104" t="s">
        <v>20</v>
      </c>
    </row>
    <row r="2" spans="1:23" s="32" customFormat="1" ht="12" customHeight="1">
      <c r="A2" s="29" t="s">
        <v>85</v>
      </c>
      <c r="B2" s="72">
        <v>540</v>
      </c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55">
        <f>SUM(C2:S2)</f>
        <v>0</v>
      </c>
      <c r="U2" s="30">
        <v>380</v>
      </c>
      <c r="V2" s="30"/>
      <c r="W2" s="31">
        <f>U2*T2</f>
        <v>0</v>
      </c>
    </row>
    <row r="3" spans="1:23" s="32" customFormat="1" ht="12" customHeight="1">
      <c r="A3" s="29" t="s">
        <v>85</v>
      </c>
      <c r="B3" s="72">
        <v>570</v>
      </c>
      <c r="C3" s="1"/>
      <c r="D3" s="1"/>
      <c r="E3" s="1"/>
      <c r="F3" s="1"/>
      <c r="G3" s="30"/>
      <c r="H3" s="30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55">
        <f>SUM(C3:S3)</f>
        <v>0</v>
      </c>
      <c r="U3" s="30">
        <v>405</v>
      </c>
      <c r="V3" s="30"/>
      <c r="W3" s="31">
        <f t="shared" ref="W3:W13" si="0">U3*T3</f>
        <v>0</v>
      </c>
    </row>
    <row r="4" spans="1:23" s="32" customFormat="1" ht="12" customHeight="1">
      <c r="A4" s="29" t="s">
        <v>85</v>
      </c>
      <c r="B4" s="72">
        <v>600</v>
      </c>
      <c r="C4" s="1"/>
      <c r="D4" s="1"/>
      <c r="E4" s="1"/>
      <c r="F4" s="1"/>
      <c r="G4" s="1"/>
      <c r="H4" s="1"/>
      <c r="I4" s="1"/>
      <c r="J4" s="30"/>
      <c r="K4" s="30"/>
      <c r="L4" s="30"/>
      <c r="M4" s="30"/>
      <c r="N4" s="1"/>
      <c r="O4" s="1"/>
      <c r="P4" s="1"/>
      <c r="Q4" s="1"/>
      <c r="R4" s="1"/>
      <c r="S4" s="1"/>
      <c r="T4" s="155">
        <f>SUM(C4:S4)</f>
        <v>0</v>
      </c>
      <c r="U4" s="30">
        <v>430</v>
      </c>
      <c r="V4" s="30"/>
      <c r="W4" s="31">
        <f t="shared" si="0"/>
        <v>0</v>
      </c>
    </row>
    <row r="5" spans="1:23" s="32" customFormat="1" ht="12" customHeight="1">
      <c r="A5" s="29" t="s">
        <v>85</v>
      </c>
      <c r="B5" s="72">
        <v>660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0"/>
      <c r="O5" s="30"/>
      <c r="P5" s="30"/>
      <c r="Q5" s="30"/>
      <c r="R5" s="30"/>
      <c r="S5" s="30"/>
      <c r="T5" s="155">
        <f>SUM(C5:S5)</f>
        <v>0</v>
      </c>
      <c r="U5" s="30">
        <v>470</v>
      </c>
      <c r="V5" s="30"/>
      <c r="W5" s="31">
        <f t="shared" si="0"/>
        <v>0</v>
      </c>
    </row>
    <row r="6" spans="1:23" s="35" customFormat="1" ht="12" customHeight="1">
      <c r="A6" s="33" t="s">
        <v>86</v>
      </c>
      <c r="B6" s="72">
        <v>1150</v>
      </c>
      <c r="C6" s="2"/>
      <c r="D6" s="2"/>
      <c r="E6" s="2"/>
      <c r="F6" s="2"/>
      <c r="G6" s="2"/>
      <c r="H6" s="2"/>
      <c r="I6" s="2"/>
      <c r="J6" s="2"/>
      <c r="K6" s="2"/>
      <c r="L6" s="2"/>
      <c r="M6" s="34"/>
      <c r="N6" s="34"/>
      <c r="O6" s="34"/>
      <c r="P6" s="34"/>
      <c r="Q6" s="34"/>
      <c r="R6" s="34"/>
      <c r="S6" s="34"/>
      <c r="T6" s="155">
        <f>SUM(C6:S6)</f>
        <v>0</v>
      </c>
      <c r="U6" s="30">
        <v>820</v>
      </c>
      <c r="V6" s="34"/>
      <c r="W6" s="31">
        <f t="shared" si="0"/>
        <v>0</v>
      </c>
    </row>
    <row r="7" spans="1:23" s="36" customFormat="1" ht="12" customHeight="1">
      <c r="A7" s="37" t="s">
        <v>87</v>
      </c>
      <c r="B7" s="72">
        <v>400</v>
      </c>
      <c r="C7" s="3"/>
      <c r="D7" s="3"/>
      <c r="E7" s="38"/>
      <c r="F7" s="38"/>
      <c r="G7" s="38"/>
      <c r="H7" s="38"/>
      <c r="I7" s="38"/>
      <c r="J7" s="3"/>
      <c r="K7" s="3"/>
      <c r="L7" s="3"/>
      <c r="M7" s="3"/>
      <c r="N7" s="3"/>
      <c r="O7" s="3"/>
      <c r="P7" s="3"/>
      <c r="Q7" s="3"/>
      <c r="R7" s="3"/>
      <c r="S7" s="3"/>
      <c r="T7" s="155">
        <f t="shared" ref="T7:T13" si="1">SUM(C7:S7)</f>
        <v>0</v>
      </c>
      <c r="U7" s="30">
        <v>300</v>
      </c>
      <c r="V7" s="38"/>
      <c r="W7" s="31">
        <f t="shared" si="0"/>
        <v>0</v>
      </c>
    </row>
    <row r="8" spans="1:23" s="36" customFormat="1" ht="12" customHeight="1">
      <c r="A8" s="37" t="s">
        <v>87</v>
      </c>
      <c r="B8" s="72">
        <v>460</v>
      </c>
      <c r="C8" s="3"/>
      <c r="D8" s="3"/>
      <c r="E8" s="3"/>
      <c r="F8" s="3"/>
      <c r="G8" s="3"/>
      <c r="H8" s="3"/>
      <c r="I8" s="3"/>
      <c r="J8" s="38"/>
      <c r="K8" s="38"/>
      <c r="L8" s="38"/>
      <c r="M8" s="38"/>
      <c r="N8" s="3"/>
      <c r="O8" s="3"/>
      <c r="P8" s="3"/>
      <c r="Q8" s="3"/>
      <c r="R8" s="3"/>
      <c r="S8" s="3"/>
      <c r="T8" s="155">
        <f t="shared" si="1"/>
        <v>0</v>
      </c>
      <c r="U8" s="30">
        <v>310</v>
      </c>
      <c r="V8" s="38"/>
      <c r="W8" s="31">
        <f t="shared" si="0"/>
        <v>0</v>
      </c>
    </row>
    <row r="9" spans="1:23" s="36" customFormat="1" ht="12" customHeight="1">
      <c r="A9" s="37" t="s">
        <v>87</v>
      </c>
      <c r="B9" s="72">
        <v>540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8"/>
      <c r="O9" s="38"/>
      <c r="P9" s="38"/>
      <c r="Q9" s="3"/>
      <c r="R9" s="3"/>
      <c r="S9" s="3"/>
      <c r="T9" s="155">
        <f t="shared" si="1"/>
        <v>0</v>
      </c>
      <c r="U9" s="30">
        <v>370</v>
      </c>
      <c r="V9" s="38"/>
      <c r="W9" s="31">
        <f t="shared" si="0"/>
        <v>0</v>
      </c>
    </row>
    <row r="10" spans="1:23" s="32" customFormat="1" ht="12" customHeight="1">
      <c r="A10" s="29" t="s">
        <v>88</v>
      </c>
      <c r="B10" s="72">
        <v>1480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30"/>
      <c r="N10" s="30"/>
      <c r="O10" s="30"/>
      <c r="P10" s="30"/>
      <c r="Q10" s="30"/>
      <c r="R10" s="30"/>
      <c r="S10" s="30"/>
      <c r="T10" s="155">
        <f t="shared" si="1"/>
        <v>0</v>
      </c>
      <c r="U10" s="30">
        <v>1000</v>
      </c>
      <c r="V10" s="30"/>
      <c r="W10" s="31">
        <f t="shared" si="0"/>
        <v>0</v>
      </c>
    </row>
    <row r="11" spans="1:23" s="35" customFormat="1" ht="12" customHeight="1">
      <c r="A11" s="33" t="s">
        <v>89</v>
      </c>
      <c r="B11" s="72">
        <v>2560</v>
      </c>
      <c r="C11" s="2"/>
      <c r="D11" s="2"/>
      <c r="E11" s="2"/>
      <c r="F11" s="2"/>
      <c r="G11" s="2"/>
      <c r="H11" s="2"/>
      <c r="I11" s="2"/>
      <c r="J11" s="2"/>
      <c r="K11" s="34"/>
      <c r="L11" s="34"/>
      <c r="M11" s="34"/>
      <c r="N11" s="34"/>
      <c r="O11" s="34"/>
      <c r="P11" s="34"/>
      <c r="Q11" s="34"/>
      <c r="R11" s="34"/>
      <c r="S11" s="34"/>
      <c r="T11" s="155">
        <f t="shared" si="1"/>
        <v>0</v>
      </c>
      <c r="U11" s="30">
        <v>1750</v>
      </c>
      <c r="V11" s="34"/>
      <c r="W11" s="31">
        <f t="shared" si="0"/>
        <v>0</v>
      </c>
    </row>
    <row r="12" spans="1:23" s="36" customFormat="1" ht="12" customHeight="1">
      <c r="A12" s="37" t="s">
        <v>80</v>
      </c>
      <c r="B12" s="72">
        <v>860</v>
      </c>
      <c r="C12" s="3"/>
      <c r="D12" s="3"/>
      <c r="E12" s="3"/>
      <c r="F12" s="3"/>
      <c r="G12" s="3"/>
      <c r="H12" s="3"/>
      <c r="I12" s="3"/>
      <c r="J12" s="3"/>
      <c r="K12" s="38"/>
      <c r="L12" s="3"/>
      <c r="M12" s="38"/>
      <c r="N12" s="3"/>
      <c r="O12" s="3"/>
      <c r="P12" s="3"/>
      <c r="Q12" s="3"/>
      <c r="R12" s="3"/>
      <c r="S12" s="3"/>
      <c r="T12" s="155">
        <f t="shared" si="1"/>
        <v>0</v>
      </c>
      <c r="U12" s="30">
        <v>600</v>
      </c>
      <c r="V12" s="38"/>
      <c r="W12" s="31">
        <f t="shared" si="0"/>
        <v>0</v>
      </c>
    </row>
    <row r="13" spans="1:23" s="36" customFormat="1" ht="12" customHeight="1">
      <c r="A13" s="37" t="s">
        <v>80</v>
      </c>
      <c r="B13" s="72">
        <v>920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8"/>
      <c r="P13" s="3"/>
      <c r="Q13" s="38"/>
      <c r="R13" s="3"/>
      <c r="S13" s="3"/>
      <c r="T13" s="155">
        <f t="shared" si="1"/>
        <v>0</v>
      </c>
      <c r="U13" s="30">
        <v>650</v>
      </c>
      <c r="V13" s="38"/>
      <c r="W13" s="31">
        <f t="shared" si="0"/>
        <v>0</v>
      </c>
    </row>
    <row r="14" spans="1:23" s="105" customFormat="1" ht="12" customHeight="1">
      <c r="A14" s="103" t="s">
        <v>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10">
        <f>SUM(T2:T13)</f>
        <v>0</v>
      </c>
      <c r="U14" s="111"/>
      <c r="V14" s="111"/>
      <c r="W14" s="112">
        <f>SUM(W2:W13)</f>
        <v>0</v>
      </c>
    </row>
    <row r="16" spans="1:23" ht="17.399999999999999">
      <c r="A16" s="39"/>
      <c r="B16" s="127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7"/>
  <sheetViews>
    <sheetView zoomScale="85" zoomScaleNormal="85" zoomScaleSheetLayoutView="80" workbookViewId="0">
      <pane xSplit="1" ySplit="1" topLeftCell="B34" activePane="bottomRight" state="frozen"/>
      <selection pane="topRight" activeCell="B1" sqref="B1"/>
      <selection pane="bottomLeft" activeCell="A3" sqref="A3"/>
      <selection pane="bottomRight" activeCell="A57" sqref="A57:X57"/>
    </sheetView>
  </sheetViews>
  <sheetFormatPr defaultColWidth="9.109375" defaultRowHeight="10.199999999999999"/>
  <cols>
    <col min="1" max="1" width="39.88671875" style="40" customWidth="1"/>
    <col min="2" max="2" width="8.44140625" style="27" customWidth="1"/>
    <col min="3" max="7" width="4.5546875" style="40" customWidth="1"/>
    <col min="8" max="8" width="4.88671875" style="40" customWidth="1"/>
    <col min="9" max="9" width="4.5546875" style="40" customWidth="1"/>
    <col min="10" max="10" width="4.88671875" style="40" customWidth="1"/>
    <col min="11" max="12" width="4.5546875" style="40" customWidth="1"/>
    <col min="13" max="14" width="4.6640625" style="40" customWidth="1"/>
    <col min="15" max="15" width="4.44140625" style="40" customWidth="1"/>
    <col min="16" max="18" width="4.5546875" style="40" customWidth="1"/>
    <col min="19" max="20" width="4.6640625" style="40" hidden="1" customWidth="1"/>
    <col min="21" max="21" width="4.88671875" style="40" hidden="1" customWidth="1"/>
    <col min="22" max="22" width="5" style="40" hidden="1" customWidth="1"/>
    <col min="23" max="23" width="4.88671875" style="40" hidden="1" customWidth="1"/>
    <col min="24" max="24" width="10.109375" style="109" customWidth="1"/>
    <col min="25" max="25" width="8.44140625" style="27" customWidth="1"/>
    <col min="26" max="26" width="8.44140625" style="27" hidden="1" customWidth="1"/>
    <col min="27" max="27" width="14.44140625" style="115" customWidth="1"/>
    <col min="28" max="16384" width="9.109375" style="35"/>
  </cols>
  <sheetData>
    <row r="1" spans="1:251" s="28" customFormat="1" ht="36" customHeight="1">
      <c r="A1" s="72" t="s">
        <v>0</v>
      </c>
      <c r="B1" s="72" t="s">
        <v>75</v>
      </c>
      <c r="C1" s="72">
        <v>90</v>
      </c>
      <c r="D1" s="72">
        <v>100</v>
      </c>
      <c r="E1" s="72">
        <v>110</v>
      </c>
      <c r="F1" s="72">
        <v>120</v>
      </c>
      <c r="G1" s="72">
        <v>130</v>
      </c>
      <c r="H1" s="72">
        <v>140</v>
      </c>
      <c r="I1" s="72">
        <v>150</v>
      </c>
      <c r="J1" s="72">
        <v>160</v>
      </c>
      <c r="K1" s="72">
        <v>170</v>
      </c>
      <c r="L1" s="72">
        <v>175</v>
      </c>
      <c r="M1" s="72">
        <v>180</v>
      </c>
      <c r="N1" s="72">
        <v>185</v>
      </c>
      <c r="O1" s="72">
        <v>190</v>
      </c>
      <c r="P1" s="72">
        <v>195</v>
      </c>
      <c r="Q1" s="72">
        <v>200</v>
      </c>
      <c r="R1" s="72">
        <v>205</v>
      </c>
      <c r="S1" s="72"/>
      <c r="T1" s="72"/>
      <c r="U1" s="72"/>
      <c r="V1" s="72"/>
      <c r="W1" s="72"/>
      <c r="X1" s="117" t="s">
        <v>3</v>
      </c>
      <c r="Y1" s="106" t="s">
        <v>163</v>
      </c>
      <c r="Z1" s="106"/>
      <c r="AA1" s="73" t="s">
        <v>21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</row>
    <row r="2" spans="1:251" s="44" customFormat="1" ht="12" customHeight="1">
      <c r="A2" s="42" t="s">
        <v>77</v>
      </c>
      <c r="B2" s="72">
        <v>860</v>
      </c>
      <c r="C2" s="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55">
        <f>SUM(C2:W2)</f>
        <v>0</v>
      </c>
      <c r="Y2" s="30">
        <v>560</v>
      </c>
      <c r="Z2" s="30"/>
      <c r="AA2" s="43">
        <f>Y2*X2</f>
        <v>0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</row>
    <row r="3" spans="1:251" s="44" customFormat="1" ht="12" customHeight="1">
      <c r="A3" s="42" t="s">
        <v>77</v>
      </c>
      <c r="B3" s="72">
        <v>980</v>
      </c>
      <c r="C3" s="1"/>
      <c r="D3" s="1"/>
      <c r="E3" s="1"/>
      <c r="F3" s="1"/>
      <c r="G3" s="3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5">
        <f t="shared" ref="X3:X51" si="0">SUM(C3:W3)</f>
        <v>0</v>
      </c>
      <c r="Y3" s="30">
        <v>640</v>
      </c>
      <c r="Z3" s="30"/>
      <c r="AA3" s="43">
        <f t="shared" ref="AA3:AA52" si="1">Y3*X3</f>
        <v>0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s="44" customFormat="1" ht="12" customHeight="1">
      <c r="A4" s="42" t="s">
        <v>114</v>
      </c>
      <c r="B4" s="72">
        <v>860</v>
      </c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5">
        <f t="shared" si="0"/>
        <v>0</v>
      </c>
      <c r="Y4" s="30">
        <v>560</v>
      </c>
      <c r="Z4" s="30"/>
      <c r="AA4" s="43">
        <f t="shared" si="1"/>
        <v>0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</row>
    <row r="5" spans="1:251" s="44" customFormat="1" ht="12" customHeight="1">
      <c r="A5" s="42" t="s">
        <v>114</v>
      </c>
      <c r="B5" s="72">
        <v>980</v>
      </c>
      <c r="C5" s="1"/>
      <c r="D5" s="1"/>
      <c r="E5" s="1"/>
      <c r="F5" s="1"/>
      <c r="G5" s="3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5">
        <f t="shared" si="0"/>
        <v>0</v>
      </c>
      <c r="Y5" s="30">
        <v>640</v>
      </c>
      <c r="Z5" s="30"/>
      <c r="AA5" s="43">
        <f t="shared" si="1"/>
        <v>0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s="46" customFormat="1" ht="12" hidden="1" customHeight="1">
      <c r="A6" s="45" t="s">
        <v>78</v>
      </c>
      <c r="B6" s="72">
        <v>1160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55">
        <f t="shared" si="0"/>
        <v>0</v>
      </c>
      <c r="Y6" s="30" t="e">
        <f>#REF!*1.3</f>
        <v>#REF!</v>
      </c>
      <c r="Z6" s="34"/>
      <c r="AA6" s="43" t="e">
        <f t="shared" si="1"/>
        <v>#REF!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</row>
    <row r="7" spans="1:251" s="46" customFormat="1" ht="12" customHeight="1">
      <c r="A7" s="45" t="s">
        <v>78</v>
      </c>
      <c r="B7" s="72">
        <v>1300</v>
      </c>
      <c r="C7" s="2"/>
      <c r="D7" s="2"/>
      <c r="E7" s="2"/>
      <c r="F7" s="2"/>
      <c r="G7" s="2"/>
      <c r="H7" s="2"/>
      <c r="I7" s="34"/>
      <c r="J7" s="3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55">
        <f t="shared" si="0"/>
        <v>0</v>
      </c>
      <c r="Y7" s="30">
        <v>850</v>
      </c>
      <c r="Z7" s="34"/>
      <c r="AA7" s="43">
        <f t="shared" si="1"/>
        <v>0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s="46" customFormat="1" ht="12" hidden="1" customHeight="1">
      <c r="A8" s="45" t="s">
        <v>78</v>
      </c>
      <c r="B8" s="72">
        <v>1370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55">
        <f t="shared" si="0"/>
        <v>0</v>
      </c>
      <c r="Y8" s="30" t="e">
        <f>#REF!*1.3</f>
        <v>#REF!</v>
      </c>
      <c r="Z8" s="34"/>
      <c r="AA8" s="43" t="e">
        <f t="shared" si="1"/>
        <v>#REF!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s="46" customFormat="1" ht="12" customHeight="1">
      <c r="A9" s="45" t="s">
        <v>78</v>
      </c>
      <c r="B9" s="72">
        <v>1700</v>
      </c>
      <c r="C9" s="2"/>
      <c r="D9" s="2"/>
      <c r="E9" s="2"/>
      <c r="F9" s="2"/>
      <c r="G9" s="2"/>
      <c r="H9" s="2"/>
      <c r="I9" s="2"/>
      <c r="J9" s="2"/>
      <c r="K9" s="2"/>
      <c r="L9" s="2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155">
        <f t="shared" si="0"/>
        <v>0</v>
      </c>
      <c r="Y9" s="30">
        <v>1105</v>
      </c>
      <c r="Z9" s="34"/>
      <c r="AA9" s="43">
        <f t="shared" si="1"/>
        <v>0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s="48" customFormat="1" ht="12" hidden="1" customHeight="1">
      <c r="A10" s="47" t="s">
        <v>112</v>
      </c>
      <c r="B10" s="72">
        <v>1160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5">
        <f t="shared" si="0"/>
        <v>0</v>
      </c>
      <c r="Y10" s="30" t="e">
        <f>#REF!*1.3</f>
        <v>#REF!</v>
      </c>
      <c r="Z10" s="38"/>
      <c r="AA10" s="43" t="e">
        <f t="shared" si="1"/>
        <v>#REF!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s="48" customFormat="1" ht="12" hidden="1" customHeight="1">
      <c r="A11" s="47" t="s">
        <v>112</v>
      </c>
      <c r="B11" s="72">
        <v>1300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55">
        <f t="shared" si="0"/>
        <v>0</v>
      </c>
      <c r="Y11" s="30" t="e">
        <f>#REF!*1.3</f>
        <v>#REF!</v>
      </c>
      <c r="Z11" s="38"/>
      <c r="AA11" s="43" t="e">
        <f t="shared" si="1"/>
        <v>#REF!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s="48" customFormat="1" ht="12" hidden="1" customHeight="1">
      <c r="A12" s="47" t="s">
        <v>112</v>
      </c>
      <c r="B12" s="72">
        <v>1370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5">
        <f t="shared" si="0"/>
        <v>0</v>
      </c>
      <c r="Y12" s="30" t="e">
        <f>#REF!*1.3</f>
        <v>#REF!</v>
      </c>
      <c r="Z12" s="38"/>
      <c r="AA12" s="43" t="e">
        <f t="shared" si="1"/>
        <v>#REF!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s="48" customFormat="1" ht="12" customHeight="1">
      <c r="A13" s="47" t="s">
        <v>112</v>
      </c>
      <c r="B13" s="72">
        <v>1700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8"/>
      <c r="N13" s="38"/>
      <c r="O13" s="3"/>
      <c r="P13" s="3"/>
      <c r="Q13" s="3"/>
      <c r="R13" s="3"/>
      <c r="S13" s="3"/>
      <c r="T13" s="3"/>
      <c r="U13" s="3"/>
      <c r="V13" s="3"/>
      <c r="W13" s="3"/>
      <c r="X13" s="155">
        <f t="shared" si="0"/>
        <v>0</v>
      </c>
      <c r="Y13" s="30">
        <v>1105</v>
      </c>
      <c r="Z13" s="38"/>
      <c r="AA13" s="43">
        <f t="shared" si="1"/>
        <v>0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s="46" customFormat="1" ht="12" customHeight="1">
      <c r="A14" s="45" t="s">
        <v>113</v>
      </c>
      <c r="B14" s="72">
        <v>1160</v>
      </c>
      <c r="C14" s="2"/>
      <c r="D14" s="2"/>
      <c r="E14" s="2"/>
      <c r="F14" s="2"/>
      <c r="G14" s="2"/>
      <c r="H14" s="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55">
        <f t="shared" si="0"/>
        <v>0</v>
      </c>
      <c r="Y14" s="30">
        <v>760</v>
      </c>
      <c r="Z14" s="34"/>
      <c r="AA14" s="43">
        <f t="shared" si="1"/>
        <v>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</row>
    <row r="15" spans="1:251" s="46" customFormat="1" ht="12" customHeight="1">
      <c r="A15" s="45" t="s">
        <v>113</v>
      </c>
      <c r="B15" s="72">
        <v>1300</v>
      </c>
      <c r="C15" s="2"/>
      <c r="D15" s="2"/>
      <c r="E15" s="2"/>
      <c r="F15" s="2"/>
      <c r="G15" s="2"/>
      <c r="H15" s="2"/>
      <c r="I15" s="2"/>
      <c r="J15" s="3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55">
        <f t="shared" si="0"/>
        <v>0</v>
      </c>
      <c r="Y15" s="30">
        <v>850</v>
      </c>
      <c r="Z15" s="34"/>
      <c r="AA15" s="43">
        <f t="shared" si="1"/>
        <v>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</row>
    <row r="16" spans="1:251" s="46" customFormat="1" ht="12" customHeight="1">
      <c r="A16" s="45" t="s">
        <v>113</v>
      </c>
      <c r="B16" s="72">
        <v>1370</v>
      </c>
      <c r="C16" s="2"/>
      <c r="D16" s="2"/>
      <c r="E16" s="2"/>
      <c r="F16" s="2"/>
      <c r="G16" s="2"/>
      <c r="H16" s="2"/>
      <c r="I16" s="2"/>
      <c r="J16" s="2"/>
      <c r="K16" s="3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55">
        <f t="shared" si="0"/>
        <v>0</v>
      </c>
      <c r="Y16" s="30">
        <v>900</v>
      </c>
      <c r="Z16" s="34"/>
      <c r="AA16" s="43">
        <f t="shared" si="1"/>
        <v>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</row>
    <row r="17" spans="1:251" s="46" customFormat="1" ht="12" customHeight="1">
      <c r="A17" s="45" t="s">
        <v>113</v>
      </c>
      <c r="B17" s="72">
        <v>1700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2"/>
      <c r="P17" s="2"/>
      <c r="Q17" s="2"/>
      <c r="R17" s="2"/>
      <c r="S17" s="2"/>
      <c r="T17" s="2"/>
      <c r="U17" s="2"/>
      <c r="V17" s="2"/>
      <c r="W17" s="2"/>
      <c r="X17" s="155">
        <f t="shared" si="0"/>
        <v>0</v>
      </c>
      <c r="Y17" s="30">
        <v>1200</v>
      </c>
      <c r="Z17" s="34"/>
      <c r="AA17" s="43">
        <f t="shared" si="1"/>
        <v>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</row>
    <row r="18" spans="1:251" s="32" customFormat="1" ht="12" customHeight="1">
      <c r="A18" s="42" t="s">
        <v>76</v>
      </c>
      <c r="B18" s="72">
        <v>1450</v>
      </c>
      <c r="C18" s="1"/>
      <c r="D18" s="1"/>
      <c r="E18" s="1"/>
      <c r="F18" s="1"/>
      <c r="G18" s="1"/>
      <c r="H18" s="1"/>
      <c r="I18" s="53"/>
      <c r="J18" s="5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55">
        <f t="shared" si="0"/>
        <v>0</v>
      </c>
      <c r="Y18" s="30">
        <v>950</v>
      </c>
      <c r="Z18" s="30"/>
      <c r="AA18" s="43">
        <f t="shared" si="1"/>
        <v>0</v>
      </c>
    </row>
    <row r="19" spans="1:251" s="32" customFormat="1" ht="12" customHeight="1">
      <c r="A19" s="42" t="s">
        <v>76</v>
      </c>
      <c r="B19" s="72">
        <v>1520</v>
      </c>
      <c r="C19" s="1"/>
      <c r="D19" s="1"/>
      <c r="E19" s="1"/>
      <c r="F19" s="1"/>
      <c r="G19" s="1"/>
      <c r="H19" s="1"/>
      <c r="I19" s="1"/>
      <c r="J19" s="1"/>
      <c r="K19" s="53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55">
        <f t="shared" si="0"/>
        <v>0</v>
      </c>
      <c r="Y19" s="30">
        <v>1000</v>
      </c>
      <c r="Z19" s="30"/>
      <c r="AA19" s="43">
        <f t="shared" si="1"/>
        <v>0</v>
      </c>
    </row>
    <row r="20" spans="1:251" s="32" customFormat="1" ht="12" customHeight="1">
      <c r="A20" s="42" t="s">
        <v>76</v>
      </c>
      <c r="B20" s="72">
        <v>1880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3"/>
      <c r="N20" s="53"/>
      <c r="O20" s="1"/>
      <c r="P20" s="1"/>
      <c r="Q20" s="1"/>
      <c r="R20" s="1"/>
      <c r="S20" s="1"/>
      <c r="T20" s="1"/>
      <c r="U20" s="1"/>
      <c r="V20" s="1"/>
      <c r="W20" s="1"/>
      <c r="X20" s="155">
        <f t="shared" si="0"/>
        <v>0</v>
      </c>
      <c r="Y20" s="30">
        <v>1250</v>
      </c>
      <c r="Z20" s="30"/>
      <c r="AA20" s="43">
        <f t="shared" si="1"/>
        <v>0</v>
      </c>
    </row>
    <row r="21" spans="1:251" s="32" customFormat="1" ht="12" customHeight="1">
      <c r="A21" s="42" t="s">
        <v>76</v>
      </c>
      <c r="B21" s="72">
        <v>2090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3"/>
      <c r="P21" s="53"/>
      <c r="Q21" s="1"/>
      <c r="R21" s="1"/>
      <c r="S21" s="1"/>
      <c r="T21" s="1"/>
      <c r="U21" s="1"/>
      <c r="V21" s="1"/>
      <c r="W21" s="1"/>
      <c r="X21" s="155">
        <f t="shared" si="0"/>
        <v>0</v>
      </c>
      <c r="Y21" s="30">
        <v>1400</v>
      </c>
      <c r="Z21" s="30"/>
      <c r="AA21" s="43">
        <f t="shared" si="1"/>
        <v>0</v>
      </c>
    </row>
    <row r="22" spans="1:251" s="32" customFormat="1" ht="12" customHeight="1">
      <c r="A22" s="42" t="s">
        <v>76</v>
      </c>
      <c r="B22" s="72">
        <v>2200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3"/>
      <c r="R22" s="53"/>
      <c r="S22" s="1"/>
      <c r="T22" s="1"/>
      <c r="U22" s="1"/>
      <c r="V22" s="1"/>
      <c r="W22" s="1"/>
      <c r="X22" s="155">
        <f t="shared" si="0"/>
        <v>0</v>
      </c>
      <c r="Y22" s="30">
        <v>1450</v>
      </c>
      <c r="Z22" s="30"/>
      <c r="AA22" s="43">
        <f t="shared" si="1"/>
        <v>0</v>
      </c>
    </row>
    <row r="23" spans="1:251" s="32" customFormat="1" ht="12" customHeight="1">
      <c r="A23" s="42" t="s">
        <v>126</v>
      </c>
      <c r="B23" s="72">
        <v>1510</v>
      </c>
      <c r="C23" s="1"/>
      <c r="D23" s="1"/>
      <c r="E23" s="1"/>
      <c r="F23" s="1"/>
      <c r="G23" s="1"/>
      <c r="H23" s="1"/>
      <c r="I23" s="53"/>
      <c r="J23" s="5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55">
        <f t="shared" si="0"/>
        <v>0</v>
      </c>
      <c r="Y23" s="30">
        <v>990</v>
      </c>
      <c r="Z23" s="30">
        <v>30</v>
      </c>
      <c r="AA23" s="43">
        <f t="shared" si="1"/>
        <v>0</v>
      </c>
    </row>
    <row r="24" spans="1:251" s="32" customFormat="1" ht="12" customHeight="1">
      <c r="A24" s="42" t="s">
        <v>126</v>
      </c>
      <c r="B24" s="72">
        <v>1580</v>
      </c>
      <c r="C24" s="1"/>
      <c r="D24" s="1"/>
      <c r="E24" s="1"/>
      <c r="F24" s="1"/>
      <c r="G24" s="1"/>
      <c r="H24" s="1"/>
      <c r="I24" s="1"/>
      <c r="J24" s="1"/>
      <c r="K24" s="53"/>
      <c r="L24" s="5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5">
        <f t="shared" si="0"/>
        <v>0</v>
      </c>
      <c r="Y24" s="30">
        <v>1050</v>
      </c>
      <c r="Z24" s="30">
        <v>30</v>
      </c>
      <c r="AA24" s="43">
        <f t="shared" si="1"/>
        <v>0</v>
      </c>
    </row>
    <row r="25" spans="1:251" s="32" customFormat="1" ht="12" customHeight="1">
      <c r="A25" s="42" t="s">
        <v>126</v>
      </c>
      <c r="B25" s="72">
        <v>1940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1"/>
      <c r="P25" s="1"/>
      <c r="Q25" s="1"/>
      <c r="R25" s="1"/>
      <c r="S25" s="1"/>
      <c r="T25" s="1"/>
      <c r="U25" s="1"/>
      <c r="V25" s="1"/>
      <c r="W25" s="1"/>
      <c r="X25" s="155">
        <f t="shared" si="0"/>
        <v>0</v>
      </c>
      <c r="Y25" s="30">
        <v>1300</v>
      </c>
      <c r="Z25" s="30">
        <v>30</v>
      </c>
      <c r="AA25" s="43">
        <f t="shared" si="1"/>
        <v>0</v>
      </c>
    </row>
    <row r="26" spans="1:251" s="32" customFormat="1" ht="12" customHeight="1">
      <c r="A26" s="42" t="s">
        <v>126</v>
      </c>
      <c r="B26" s="72">
        <v>2150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3"/>
      <c r="P26" s="53"/>
      <c r="Q26" s="1"/>
      <c r="R26" s="1"/>
      <c r="S26" s="1"/>
      <c r="T26" s="1"/>
      <c r="U26" s="1"/>
      <c r="V26" s="1"/>
      <c r="W26" s="1"/>
      <c r="X26" s="155">
        <f t="shared" si="0"/>
        <v>0</v>
      </c>
      <c r="Y26" s="30">
        <v>1400</v>
      </c>
      <c r="Z26" s="30">
        <v>30</v>
      </c>
      <c r="AA26" s="43">
        <f t="shared" si="1"/>
        <v>0</v>
      </c>
    </row>
    <row r="27" spans="1:251" s="32" customFormat="1" ht="12" customHeight="1">
      <c r="A27" s="42" t="s">
        <v>126</v>
      </c>
      <c r="B27" s="72">
        <v>2260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3"/>
      <c r="R27" s="53"/>
      <c r="S27" s="1"/>
      <c r="T27" s="1"/>
      <c r="U27" s="1"/>
      <c r="V27" s="1"/>
      <c r="W27" s="1"/>
      <c r="X27" s="155">
        <f t="shared" si="0"/>
        <v>0</v>
      </c>
      <c r="Y27" s="30">
        <v>1500</v>
      </c>
      <c r="Z27" s="30">
        <v>30</v>
      </c>
      <c r="AA27" s="43">
        <f t="shared" si="1"/>
        <v>0</v>
      </c>
    </row>
    <row r="28" spans="1:251" s="36" customFormat="1" ht="12" customHeight="1">
      <c r="A28" s="50" t="s">
        <v>157</v>
      </c>
      <c r="B28" s="129">
        <v>1350</v>
      </c>
      <c r="C28" s="3"/>
      <c r="D28" s="3"/>
      <c r="E28" s="3"/>
      <c r="F28" s="3"/>
      <c r="G28" s="3"/>
      <c r="H28" s="3"/>
      <c r="I28" s="135"/>
      <c r="J28" s="13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55">
        <f t="shared" si="0"/>
        <v>0</v>
      </c>
      <c r="Y28" s="30">
        <v>900</v>
      </c>
      <c r="Z28" s="38"/>
      <c r="AA28" s="43">
        <f t="shared" si="1"/>
        <v>0</v>
      </c>
    </row>
    <row r="29" spans="1:251" s="36" customFormat="1" ht="12" customHeight="1">
      <c r="A29" s="50" t="s">
        <v>157</v>
      </c>
      <c r="B29" s="129">
        <v>1430</v>
      </c>
      <c r="C29" s="3"/>
      <c r="D29" s="3"/>
      <c r="E29" s="3"/>
      <c r="F29" s="3"/>
      <c r="G29" s="3"/>
      <c r="H29" s="3"/>
      <c r="I29" s="3"/>
      <c r="J29" s="3"/>
      <c r="K29" s="135"/>
      <c r="L29" s="1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55">
        <f t="shared" si="0"/>
        <v>0</v>
      </c>
      <c r="Y29" s="30">
        <v>950</v>
      </c>
      <c r="Z29" s="38"/>
      <c r="AA29" s="43">
        <f t="shared" si="1"/>
        <v>0</v>
      </c>
    </row>
    <row r="30" spans="1:251" s="36" customFormat="1" ht="12" customHeight="1">
      <c r="A30" s="50" t="s">
        <v>157</v>
      </c>
      <c r="B30" s="129">
        <v>1500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35"/>
      <c r="N30" s="135"/>
      <c r="O30" s="3"/>
      <c r="P30" s="3"/>
      <c r="Q30" s="3"/>
      <c r="R30" s="3"/>
      <c r="S30" s="3"/>
      <c r="T30" s="3"/>
      <c r="U30" s="3"/>
      <c r="V30" s="3"/>
      <c r="W30" s="3"/>
      <c r="X30" s="155">
        <f t="shared" si="0"/>
        <v>0</v>
      </c>
      <c r="Y30" s="30">
        <v>980</v>
      </c>
      <c r="Z30" s="38"/>
      <c r="AA30" s="43">
        <f t="shared" si="1"/>
        <v>0</v>
      </c>
    </row>
    <row r="31" spans="1:251" s="36" customFormat="1" ht="12" customHeight="1">
      <c r="A31" s="50" t="s">
        <v>157</v>
      </c>
      <c r="B31" s="129">
        <v>1840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35"/>
      <c r="P31" s="135"/>
      <c r="Q31" s="3"/>
      <c r="R31" s="3"/>
      <c r="S31" s="3"/>
      <c r="T31" s="3"/>
      <c r="U31" s="3"/>
      <c r="V31" s="3"/>
      <c r="W31" s="3"/>
      <c r="X31" s="155">
        <f t="shared" si="0"/>
        <v>0</v>
      </c>
      <c r="Y31" s="30">
        <v>1200</v>
      </c>
      <c r="Z31" s="38"/>
      <c r="AA31" s="43">
        <f t="shared" si="1"/>
        <v>0</v>
      </c>
    </row>
    <row r="32" spans="1:251" s="36" customFormat="1" ht="12" customHeight="1">
      <c r="A32" s="50" t="s">
        <v>157</v>
      </c>
      <c r="B32" s="129">
        <v>1940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5"/>
      <c r="R32" s="135"/>
      <c r="S32" s="3"/>
      <c r="T32" s="3"/>
      <c r="U32" s="3"/>
      <c r="V32" s="3"/>
      <c r="W32" s="3"/>
      <c r="X32" s="155">
        <f t="shared" si="0"/>
        <v>0</v>
      </c>
      <c r="Y32" s="30">
        <v>1300</v>
      </c>
      <c r="Z32" s="38"/>
      <c r="AA32" s="43">
        <f t="shared" si="1"/>
        <v>0</v>
      </c>
    </row>
    <row r="33" spans="1:251" ht="12" customHeight="1">
      <c r="A33" s="49" t="s">
        <v>158</v>
      </c>
      <c r="B33" s="129">
        <v>1350</v>
      </c>
      <c r="C33" s="2"/>
      <c r="D33" s="2"/>
      <c r="E33" s="2"/>
      <c r="F33" s="2"/>
      <c r="G33" s="2"/>
      <c r="H33" s="2"/>
      <c r="I33" s="136"/>
      <c r="J33" s="13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55">
        <f t="shared" si="0"/>
        <v>0</v>
      </c>
      <c r="Y33" s="30">
        <v>900</v>
      </c>
      <c r="Z33" s="34"/>
      <c r="AA33" s="43">
        <f t="shared" si="1"/>
        <v>0</v>
      </c>
    </row>
    <row r="34" spans="1:251" ht="12" customHeight="1">
      <c r="A34" s="49" t="s">
        <v>158</v>
      </c>
      <c r="B34" s="129">
        <v>1430</v>
      </c>
      <c r="C34" s="2"/>
      <c r="D34" s="2"/>
      <c r="E34" s="2"/>
      <c r="F34" s="2"/>
      <c r="G34" s="2"/>
      <c r="H34" s="2"/>
      <c r="I34" s="2"/>
      <c r="J34" s="2"/>
      <c r="K34" s="136"/>
      <c r="L34" s="13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55">
        <f t="shared" si="0"/>
        <v>0</v>
      </c>
      <c r="Y34" s="30">
        <v>950</v>
      </c>
      <c r="Z34" s="34"/>
      <c r="AA34" s="43">
        <f t="shared" si="1"/>
        <v>0</v>
      </c>
    </row>
    <row r="35" spans="1:251" ht="12" customHeight="1">
      <c r="A35" s="49" t="s">
        <v>158</v>
      </c>
      <c r="B35" s="129">
        <v>1500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136"/>
      <c r="N35" s="136"/>
      <c r="O35" s="2"/>
      <c r="P35" s="2"/>
      <c r="Q35" s="2"/>
      <c r="R35" s="2"/>
      <c r="S35" s="2"/>
      <c r="T35" s="2"/>
      <c r="U35" s="2"/>
      <c r="V35" s="2"/>
      <c r="W35" s="2"/>
      <c r="X35" s="155">
        <f t="shared" si="0"/>
        <v>0</v>
      </c>
      <c r="Y35" s="30">
        <v>980</v>
      </c>
      <c r="Z35" s="34"/>
      <c r="AA35" s="43">
        <f t="shared" si="1"/>
        <v>0</v>
      </c>
    </row>
    <row r="36" spans="1:251" ht="12" customHeight="1">
      <c r="A36" s="49" t="s">
        <v>158</v>
      </c>
      <c r="B36" s="129">
        <v>1840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36"/>
      <c r="P36" s="136"/>
      <c r="Q36" s="2"/>
      <c r="R36" s="2"/>
      <c r="S36" s="2"/>
      <c r="T36" s="2"/>
      <c r="U36" s="2"/>
      <c r="V36" s="2"/>
      <c r="W36" s="2"/>
      <c r="X36" s="155">
        <f t="shared" si="0"/>
        <v>0</v>
      </c>
      <c r="Y36" s="30">
        <v>1200</v>
      </c>
      <c r="Z36" s="34"/>
      <c r="AA36" s="43">
        <f t="shared" si="1"/>
        <v>0</v>
      </c>
    </row>
    <row r="37" spans="1:251" ht="12" customHeight="1">
      <c r="A37" s="49" t="s">
        <v>158</v>
      </c>
      <c r="B37" s="129">
        <v>1940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36"/>
      <c r="R37" s="136"/>
      <c r="S37" s="2"/>
      <c r="T37" s="2"/>
      <c r="U37" s="2"/>
      <c r="V37" s="2"/>
      <c r="W37" s="2"/>
      <c r="X37" s="155">
        <f t="shared" si="0"/>
        <v>0</v>
      </c>
      <c r="Y37" s="30">
        <v>1300</v>
      </c>
      <c r="Z37" s="34"/>
      <c r="AA37" s="43">
        <f t="shared" si="1"/>
        <v>0</v>
      </c>
    </row>
    <row r="38" spans="1:251" s="36" customFormat="1" ht="12" customHeight="1">
      <c r="A38" s="50" t="s">
        <v>159</v>
      </c>
      <c r="B38" s="129">
        <v>1410</v>
      </c>
      <c r="C38" s="3"/>
      <c r="D38" s="3"/>
      <c r="E38" s="3"/>
      <c r="F38" s="3"/>
      <c r="G38" s="3"/>
      <c r="H38" s="3"/>
      <c r="I38" s="135"/>
      <c r="J38" s="13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55">
        <f t="shared" si="0"/>
        <v>0</v>
      </c>
      <c r="Y38" s="30">
        <v>950</v>
      </c>
      <c r="Z38" s="38">
        <v>30</v>
      </c>
      <c r="AA38" s="43">
        <f t="shared" si="1"/>
        <v>0</v>
      </c>
    </row>
    <row r="39" spans="1:251" s="36" customFormat="1" ht="12" customHeight="1">
      <c r="A39" s="50" t="s">
        <v>159</v>
      </c>
      <c r="B39" s="129">
        <v>1490</v>
      </c>
      <c r="C39" s="3"/>
      <c r="D39" s="3"/>
      <c r="E39" s="3"/>
      <c r="F39" s="3"/>
      <c r="G39" s="3"/>
      <c r="H39" s="3"/>
      <c r="I39" s="3"/>
      <c r="J39" s="3"/>
      <c r="K39" s="135"/>
      <c r="L39" s="13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55">
        <f t="shared" si="0"/>
        <v>0</v>
      </c>
      <c r="Y39" s="30">
        <v>1000</v>
      </c>
      <c r="Z39" s="38">
        <v>30</v>
      </c>
      <c r="AA39" s="43">
        <f t="shared" si="1"/>
        <v>0</v>
      </c>
    </row>
    <row r="40" spans="1:251" s="36" customFormat="1" ht="12" customHeight="1">
      <c r="A40" s="50" t="s">
        <v>159</v>
      </c>
      <c r="B40" s="129">
        <v>1560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135"/>
      <c r="N40" s="135"/>
      <c r="O40" s="3"/>
      <c r="P40" s="3"/>
      <c r="Q40" s="3"/>
      <c r="R40" s="3"/>
      <c r="S40" s="3"/>
      <c r="T40" s="3"/>
      <c r="U40" s="3"/>
      <c r="V40" s="3"/>
      <c r="W40" s="3"/>
      <c r="X40" s="155">
        <f t="shared" si="0"/>
        <v>0</v>
      </c>
      <c r="Y40" s="30">
        <v>1050</v>
      </c>
      <c r="Z40" s="38">
        <v>30</v>
      </c>
      <c r="AA40" s="43">
        <f t="shared" si="1"/>
        <v>0</v>
      </c>
    </row>
    <row r="41" spans="1:251" s="36" customFormat="1" ht="12" customHeight="1">
      <c r="A41" s="50" t="s">
        <v>159</v>
      </c>
      <c r="B41" s="129">
        <v>1900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35"/>
      <c r="P41" s="135"/>
      <c r="Q41" s="3"/>
      <c r="R41" s="3"/>
      <c r="S41" s="3"/>
      <c r="T41" s="3"/>
      <c r="U41" s="3"/>
      <c r="V41" s="3"/>
      <c r="W41" s="3"/>
      <c r="X41" s="155">
        <f t="shared" si="0"/>
        <v>0</v>
      </c>
      <c r="Y41" s="30">
        <v>1300</v>
      </c>
      <c r="Z41" s="38">
        <v>30</v>
      </c>
      <c r="AA41" s="43">
        <f t="shared" si="1"/>
        <v>0</v>
      </c>
    </row>
    <row r="42" spans="1:251" s="36" customFormat="1" ht="12" customHeight="1">
      <c r="A42" s="50" t="s">
        <v>159</v>
      </c>
      <c r="B42" s="129">
        <v>2000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5"/>
      <c r="R42" s="135"/>
      <c r="S42" s="3"/>
      <c r="T42" s="3"/>
      <c r="U42" s="3"/>
      <c r="V42" s="3"/>
      <c r="W42" s="3"/>
      <c r="X42" s="155">
        <f t="shared" si="0"/>
        <v>0</v>
      </c>
      <c r="Y42" s="30">
        <v>1350</v>
      </c>
      <c r="Z42" s="38">
        <v>30</v>
      </c>
      <c r="AA42" s="43">
        <f t="shared" si="1"/>
        <v>0</v>
      </c>
    </row>
    <row r="43" spans="1:251" ht="12" customHeight="1">
      <c r="A43" s="49" t="s">
        <v>160</v>
      </c>
      <c r="B43" s="129">
        <v>1410</v>
      </c>
      <c r="C43" s="2"/>
      <c r="D43" s="2"/>
      <c r="E43" s="2"/>
      <c r="F43" s="2"/>
      <c r="G43" s="2"/>
      <c r="H43" s="2"/>
      <c r="I43" s="136"/>
      <c r="J43" s="13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55">
        <f t="shared" si="0"/>
        <v>0</v>
      </c>
      <c r="Y43" s="30">
        <v>950</v>
      </c>
      <c r="Z43" s="34">
        <v>30</v>
      </c>
      <c r="AA43" s="43">
        <f t="shared" si="1"/>
        <v>0</v>
      </c>
    </row>
    <row r="44" spans="1:251" ht="12" customHeight="1">
      <c r="A44" s="49" t="s">
        <v>160</v>
      </c>
      <c r="B44" s="129">
        <v>1490</v>
      </c>
      <c r="C44" s="2"/>
      <c r="D44" s="2"/>
      <c r="E44" s="2"/>
      <c r="F44" s="2"/>
      <c r="G44" s="2"/>
      <c r="H44" s="2"/>
      <c r="I44" s="2"/>
      <c r="J44" s="2"/>
      <c r="K44" s="136"/>
      <c r="L44" s="13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55">
        <f t="shared" si="0"/>
        <v>0</v>
      </c>
      <c r="Y44" s="30">
        <v>1000</v>
      </c>
      <c r="Z44" s="34">
        <v>30</v>
      </c>
      <c r="AA44" s="43">
        <f t="shared" si="1"/>
        <v>0</v>
      </c>
    </row>
    <row r="45" spans="1:251" ht="12" customHeight="1">
      <c r="A45" s="49" t="s">
        <v>160</v>
      </c>
      <c r="B45" s="129">
        <v>1560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136"/>
      <c r="N45" s="136"/>
      <c r="O45" s="2"/>
      <c r="P45" s="2"/>
      <c r="Q45" s="2"/>
      <c r="R45" s="2"/>
      <c r="S45" s="2"/>
      <c r="T45" s="2"/>
      <c r="U45" s="2"/>
      <c r="V45" s="2"/>
      <c r="W45" s="2"/>
      <c r="X45" s="155">
        <f t="shared" si="0"/>
        <v>0</v>
      </c>
      <c r="Y45" s="30">
        <v>1050</v>
      </c>
      <c r="Z45" s="34">
        <v>30</v>
      </c>
      <c r="AA45" s="43">
        <f t="shared" si="1"/>
        <v>0</v>
      </c>
    </row>
    <row r="46" spans="1:251" ht="12" customHeight="1">
      <c r="A46" s="49" t="s">
        <v>160</v>
      </c>
      <c r="B46" s="129">
        <v>1900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36"/>
      <c r="P46" s="136"/>
      <c r="Q46" s="2"/>
      <c r="R46" s="2"/>
      <c r="S46" s="2"/>
      <c r="T46" s="2"/>
      <c r="U46" s="2"/>
      <c r="V46" s="2"/>
      <c r="W46" s="2"/>
      <c r="X46" s="155">
        <f t="shared" si="0"/>
        <v>0</v>
      </c>
      <c r="Y46" s="30">
        <v>1300</v>
      </c>
      <c r="Z46" s="34">
        <v>30</v>
      </c>
      <c r="AA46" s="43">
        <f t="shared" si="1"/>
        <v>0</v>
      </c>
    </row>
    <row r="47" spans="1:251" ht="12" customHeight="1">
      <c r="A47" s="49" t="s">
        <v>160</v>
      </c>
      <c r="B47" s="129">
        <v>2000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36"/>
      <c r="R47" s="136"/>
      <c r="S47" s="2"/>
      <c r="T47" s="2"/>
      <c r="U47" s="2"/>
      <c r="V47" s="2"/>
      <c r="W47" s="2"/>
      <c r="X47" s="155">
        <f t="shared" si="0"/>
        <v>0</v>
      </c>
      <c r="Y47" s="30">
        <v>1350</v>
      </c>
      <c r="Z47" s="34">
        <v>30</v>
      </c>
      <c r="AA47" s="43">
        <f t="shared" si="1"/>
        <v>0</v>
      </c>
    </row>
    <row r="48" spans="1:251" s="55" customFormat="1" ht="12" customHeight="1">
      <c r="A48" s="51" t="s">
        <v>161</v>
      </c>
      <c r="B48" s="129">
        <v>1410</v>
      </c>
      <c r="C48" s="26"/>
      <c r="D48" s="26"/>
      <c r="E48" s="26"/>
      <c r="F48" s="26"/>
      <c r="G48" s="26"/>
      <c r="H48" s="26"/>
      <c r="I48" s="137"/>
      <c r="J48" s="137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155">
        <f t="shared" si="0"/>
        <v>0</v>
      </c>
      <c r="Y48" s="30">
        <v>950</v>
      </c>
      <c r="Z48" s="52">
        <v>30</v>
      </c>
      <c r="AA48" s="43">
        <f t="shared" si="1"/>
        <v>0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56" customFormat="1">
      <c r="A49" s="51" t="s">
        <v>161</v>
      </c>
      <c r="B49" s="129">
        <v>1490</v>
      </c>
      <c r="C49" s="26"/>
      <c r="D49" s="26"/>
      <c r="E49" s="26"/>
      <c r="F49" s="26"/>
      <c r="G49" s="26"/>
      <c r="H49" s="26"/>
      <c r="I49" s="26"/>
      <c r="J49" s="26"/>
      <c r="K49" s="137"/>
      <c r="L49" s="137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155">
        <f t="shared" si="0"/>
        <v>0</v>
      </c>
      <c r="Y49" s="30">
        <v>1000</v>
      </c>
      <c r="Z49" s="52">
        <v>30</v>
      </c>
      <c r="AA49" s="43">
        <f t="shared" si="1"/>
        <v>0</v>
      </c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56" customFormat="1">
      <c r="A50" s="51" t="s">
        <v>161</v>
      </c>
      <c r="B50" s="129">
        <v>1560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37"/>
      <c r="N50" s="137"/>
      <c r="O50" s="26"/>
      <c r="P50" s="26"/>
      <c r="Q50" s="26"/>
      <c r="R50" s="26"/>
      <c r="S50" s="26"/>
      <c r="T50" s="26"/>
      <c r="U50" s="26"/>
      <c r="V50" s="26"/>
      <c r="W50" s="26"/>
      <c r="X50" s="155">
        <f t="shared" si="0"/>
        <v>0</v>
      </c>
      <c r="Y50" s="30">
        <v>1050</v>
      </c>
      <c r="Z50" s="52">
        <v>30</v>
      </c>
      <c r="AA50" s="43">
        <f t="shared" si="1"/>
        <v>0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56" customFormat="1">
      <c r="A51" s="51" t="s">
        <v>161</v>
      </c>
      <c r="B51" s="129">
        <v>1900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37"/>
      <c r="P51" s="137"/>
      <c r="Q51" s="26"/>
      <c r="R51" s="26"/>
      <c r="S51" s="26"/>
      <c r="T51" s="26"/>
      <c r="U51" s="26"/>
      <c r="V51" s="26"/>
      <c r="W51" s="26"/>
      <c r="X51" s="155">
        <f t="shared" si="0"/>
        <v>0</v>
      </c>
      <c r="Y51" s="30">
        <v>1300</v>
      </c>
      <c r="Z51" s="52">
        <v>30</v>
      </c>
      <c r="AA51" s="43">
        <f t="shared" si="1"/>
        <v>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ht="20.399999999999999">
      <c r="A52" s="130" t="s">
        <v>83</v>
      </c>
      <c r="B52" s="129">
        <v>2340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53"/>
      <c r="N52" s="53"/>
      <c r="O52" s="53"/>
      <c r="P52" s="53"/>
      <c r="Q52" s="53"/>
      <c r="R52" s="53"/>
      <c r="S52" s="1"/>
      <c r="T52" s="1"/>
      <c r="U52" s="1"/>
      <c r="V52" s="1"/>
      <c r="W52" s="1"/>
      <c r="X52" s="155">
        <f>SUM(C52:W52)</f>
        <v>0</v>
      </c>
      <c r="Y52" s="30">
        <v>1600</v>
      </c>
      <c r="Z52" s="30"/>
      <c r="AA52" s="43">
        <f t="shared" si="1"/>
        <v>0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</row>
    <row r="53" spans="1:251">
      <c r="A53" s="114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>
        <v>172</v>
      </c>
      <c r="N53" s="72">
        <v>178</v>
      </c>
      <c r="O53" s="72">
        <v>182</v>
      </c>
      <c r="P53" s="72">
        <v>188</v>
      </c>
      <c r="Q53" s="72">
        <v>192</v>
      </c>
      <c r="R53" s="72">
        <v>198</v>
      </c>
      <c r="S53" s="72"/>
      <c r="T53" s="72"/>
      <c r="U53" s="72"/>
      <c r="V53" s="72"/>
      <c r="W53" s="72"/>
      <c r="X53" s="72"/>
      <c r="Y53" s="114"/>
      <c r="Z53" s="114"/>
      <c r="AA53" s="11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</row>
    <row r="54" spans="1:251">
      <c r="A54" s="130" t="s">
        <v>84</v>
      </c>
      <c r="B54" s="129">
        <v>3070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53"/>
      <c r="N54" s="53"/>
      <c r="O54" s="53"/>
      <c r="P54" s="53"/>
      <c r="Q54" s="53"/>
      <c r="R54" s="53"/>
      <c r="S54" s="1"/>
      <c r="T54" s="1"/>
      <c r="U54" s="1"/>
      <c r="V54" s="1"/>
      <c r="W54" s="1"/>
      <c r="X54" s="155">
        <f>SUM(C54:W54)</f>
        <v>0</v>
      </c>
      <c r="Y54" s="30">
        <v>1800</v>
      </c>
      <c r="Z54" s="30"/>
      <c r="AA54" s="43">
        <f>Y54*X54</f>
        <v>0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</row>
    <row r="55" spans="1:251">
      <c r="A55" s="72" t="s">
        <v>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4">
        <f>SUM(X2:X54)</f>
        <v>0</v>
      </c>
      <c r="Y55" s="75"/>
      <c r="Z55" s="75"/>
      <c r="AA55" s="76">
        <f>AA2+AA3+AA4+AA5+AA7+AA9+AA13+AA14+AA15+AA16+AA17+AA18+AA19+AA20+AA21+AA22+AA23+AA24+AA25+AA26+AA27+AA28+AA29+AA30+AA31+AA32+AA33+AA34+AA35+AA36+AA37+AA38+AA39+AA40+AA41+AA42+AA43+AA44+AA45+AA46+AA47+AA48+AA49+AA50+AA51+AA52+AA54</f>
        <v>0</v>
      </c>
    </row>
    <row r="57" spans="1:251" ht="17.399999999999999">
      <c r="A57" s="39"/>
      <c r="B57" s="98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="70" zoomScaleNormal="70" zoomScaleSheetLayoutView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K33" sqref="K33"/>
    </sheetView>
  </sheetViews>
  <sheetFormatPr defaultColWidth="9.109375" defaultRowHeight="10.199999999999999"/>
  <cols>
    <col min="1" max="1" width="52" style="40" customWidth="1"/>
    <col min="2" max="2" width="8.88671875" style="40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customWidth="1"/>
    <col min="18" max="18" width="4.88671875" style="40" customWidth="1"/>
    <col min="19" max="19" width="5" style="40" customWidth="1"/>
    <col min="20" max="20" width="4.88671875" style="40" customWidth="1"/>
    <col min="21" max="21" width="9" style="109" customWidth="1"/>
    <col min="22" max="22" width="8.6640625" style="109" customWidth="1"/>
    <col min="23" max="23" width="14.44140625" style="115" customWidth="1"/>
    <col min="24" max="16384" width="9.109375" style="40"/>
  </cols>
  <sheetData>
    <row r="1" spans="1:23" s="105" customFormat="1" ht="36" customHeight="1">
      <c r="A1" s="103" t="s">
        <v>0</v>
      </c>
      <c r="B1" s="103" t="s">
        <v>75</v>
      </c>
      <c r="C1" s="103">
        <v>30</v>
      </c>
      <c r="D1" s="103">
        <v>31</v>
      </c>
      <c r="E1" s="103">
        <v>32</v>
      </c>
      <c r="F1" s="103">
        <v>33</v>
      </c>
      <c r="G1" s="103">
        <v>34</v>
      </c>
      <c r="H1" s="103">
        <v>35</v>
      </c>
      <c r="I1" s="103">
        <v>36</v>
      </c>
      <c r="J1" s="103">
        <v>37</v>
      </c>
      <c r="K1" s="103">
        <v>38</v>
      </c>
      <c r="L1" s="103">
        <v>39</v>
      </c>
      <c r="M1" s="103">
        <v>40</v>
      </c>
      <c r="N1" s="103">
        <v>41</v>
      </c>
      <c r="O1" s="103">
        <v>42</v>
      </c>
      <c r="P1" s="103">
        <v>43</v>
      </c>
      <c r="Q1" s="103">
        <v>44</v>
      </c>
      <c r="R1" s="103">
        <v>45</v>
      </c>
      <c r="S1" s="103">
        <v>46</v>
      </c>
      <c r="T1" s="103">
        <v>47</v>
      </c>
      <c r="U1" s="116" t="s">
        <v>3</v>
      </c>
      <c r="V1" s="106" t="s">
        <v>162</v>
      </c>
      <c r="W1" s="104" t="s">
        <v>20</v>
      </c>
    </row>
    <row r="2" spans="1:23" s="144" customFormat="1" ht="12" customHeight="1">
      <c r="A2" s="139" t="s">
        <v>125</v>
      </c>
      <c r="B2" s="103">
        <v>1980</v>
      </c>
      <c r="C2" s="140"/>
      <c r="D2" s="140"/>
      <c r="E2" s="140"/>
      <c r="F2" s="140"/>
      <c r="G2" s="140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56">
        <f t="shared" ref="U2:U16" si="0">SUM(C2:T2)</f>
        <v>0</v>
      </c>
      <c r="V2" s="142">
        <v>1400</v>
      </c>
      <c r="W2" s="143">
        <f>V2*U2</f>
        <v>0</v>
      </c>
    </row>
    <row r="3" spans="1:23" s="144" customFormat="1" ht="12" customHeight="1">
      <c r="A3" s="139" t="s">
        <v>11</v>
      </c>
      <c r="B3" s="103">
        <v>2980</v>
      </c>
      <c r="C3" s="141"/>
      <c r="D3" s="141"/>
      <c r="E3" s="141"/>
      <c r="F3" s="141"/>
      <c r="G3" s="141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56">
        <f t="shared" si="0"/>
        <v>0</v>
      </c>
      <c r="V3" s="142">
        <v>2100</v>
      </c>
      <c r="W3" s="143">
        <f t="shared" ref="W3:W16" si="1">V3*U3</f>
        <v>0</v>
      </c>
    </row>
    <row r="4" spans="1:23" s="144" customFormat="1" ht="12" customHeight="1">
      <c r="A4" s="139" t="s">
        <v>12</v>
      </c>
      <c r="B4" s="103">
        <v>2980</v>
      </c>
      <c r="C4" s="141"/>
      <c r="D4" s="141"/>
      <c r="E4" s="141"/>
      <c r="F4" s="141"/>
      <c r="G4" s="141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56">
        <f t="shared" si="0"/>
        <v>0</v>
      </c>
      <c r="V4" s="142">
        <v>2100</v>
      </c>
      <c r="W4" s="143">
        <f t="shared" si="1"/>
        <v>0</v>
      </c>
    </row>
    <row r="5" spans="1:23" s="148" customFormat="1" ht="12" customHeight="1">
      <c r="A5" s="145" t="s">
        <v>71</v>
      </c>
      <c r="B5" s="103">
        <v>3980</v>
      </c>
      <c r="C5" s="146"/>
      <c r="D5" s="146"/>
      <c r="E5" s="146"/>
      <c r="F5" s="146"/>
      <c r="G5" s="146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56">
        <f t="shared" si="0"/>
        <v>0</v>
      </c>
      <c r="V5" s="142">
        <v>2800</v>
      </c>
      <c r="W5" s="143">
        <f t="shared" si="1"/>
        <v>0</v>
      </c>
    </row>
    <row r="6" spans="1:23" s="148" customFormat="1" ht="12" customHeight="1">
      <c r="A6" s="145" t="s">
        <v>72</v>
      </c>
      <c r="B6" s="103">
        <v>3980</v>
      </c>
      <c r="C6" s="146"/>
      <c r="D6" s="146"/>
      <c r="E6" s="146"/>
      <c r="F6" s="146"/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56">
        <f t="shared" si="0"/>
        <v>0</v>
      </c>
      <c r="V6" s="142">
        <v>2800</v>
      </c>
      <c r="W6" s="143">
        <f t="shared" si="1"/>
        <v>0</v>
      </c>
    </row>
    <row r="7" spans="1:23" s="148" customFormat="1" ht="12" customHeight="1">
      <c r="A7" s="145" t="s">
        <v>73</v>
      </c>
      <c r="B7" s="103">
        <v>3980</v>
      </c>
      <c r="C7" s="146"/>
      <c r="D7" s="146"/>
      <c r="E7" s="146"/>
      <c r="F7" s="146"/>
      <c r="G7" s="146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6">
        <f t="shared" si="0"/>
        <v>0</v>
      </c>
      <c r="V7" s="142">
        <v>2800</v>
      </c>
      <c r="W7" s="143">
        <f t="shared" si="1"/>
        <v>0</v>
      </c>
    </row>
    <row r="8" spans="1:23" s="148" customFormat="1" ht="12" customHeight="1">
      <c r="A8" s="145" t="s">
        <v>74</v>
      </c>
      <c r="B8" s="103">
        <v>3980</v>
      </c>
      <c r="C8" s="146"/>
      <c r="D8" s="146"/>
      <c r="E8" s="146"/>
      <c r="F8" s="146"/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56">
        <f t="shared" si="0"/>
        <v>0</v>
      </c>
      <c r="V8" s="142">
        <v>2800</v>
      </c>
      <c r="W8" s="143">
        <f t="shared" si="1"/>
        <v>0</v>
      </c>
    </row>
    <row r="9" spans="1:23" s="152" customFormat="1" ht="12" customHeight="1">
      <c r="A9" s="149" t="s">
        <v>13</v>
      </c>
      <c r="B9" s="103">
        <v>3180</v>
      </c>
      <c r="C9" s="150"/>
      <c r="D9" s="150"/>
      <c r="E9" s="150"/>
      <c r="F9" s="150"/>
      <c r="G9" s="150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6">
        <f t="shared" si="0"/>
        <v>0</v>
      </c>
      <c r="V9" s="142">
        <v>2250</v>
      </c>
      <c r="W9" s="143">
        <f t="shared" si="1"/>
        <v>0</v>
      </c>
    </row>
    <row r="10" spans="1:23" s="144" customFormat="1" ht="12" customHeight="1">
      <c r="A10" s="139" t="s">
        <v>14</v>
      </c>
      <c r="B10" s="103">
        <v>4300</v>
      </c>
      <c r="C10" s="141"/>
      <c r="D10" s="141"/>
      <c r="E10" s="141"/>
      <c r="F10" s="141"/>
      <c r="G10" s="141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56">
        <f t="shared" si="0"/>
        <v>0</v>
      </c>
      <c r="V10" s="142">
        <v>3020</v>
      </c>
      <c r="W10" s="143">
        <f t="shared" si="1"/>
        <v>0</v>
      </c>
    </row>
    <row r="11" spans="1:23" s="144" customFormat="1" ht="12" customHeight="1">
      <c r="A11" s="139" t="s">
        <v>69</v>
      </c>
      <c r="B11" s="103">
        <v>4300</v>
      </c>
      <c r="C11" s="141"/>
      <c r="D11" s="141"/>
      <c r="E11" s="141"/>
      <c r="F11" s="141"/>
      <c r="G11" s="141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56">
        <f t="shared" si="0"/>
        <v>0</v>
      </c>
      <c r="V11" s="142">
        <v>3020</v>
      </c>
      <c r="W11" s="143">
        <f t="shared" si="1"/>
        <v>0</v>
      </c>
    </row>
    <row r="12" spans="1:23" s="144" customFormat="1" ht="12" customHeight="1">
      <c r="A12" s="139" t="s">
        <v>70</v>
      </c>
      <c r="B12" s="103">
        <v>4300</v>
      </c>
      <c r="C12" s="141"/>
      <c r="D12" s="141"/>
      <c r="E12" s="141"/>
      <c r="F12" s="141"/>
      <c r="G12" s="141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56">
        <f t="shared" si="0"/>
        <v>0</v>
      </c>
      <c r="V12" s="142">
        <v>3020</v>
      </c>
      <c r="W12" s="143">
        <f t="shared" si="1"/>
        <v>0</v>
      </c>
    </row>
    <row r="13" spans="1:23" s="144" customFormat="1" ht="12" customHeight="1">
      <c r="A13" s="139" t="s">
        <v>15</v>
      </c>
      <c r="B13" s="103">
        <v>4300</v>
      </c>
      <c r="C13" s="141"/>
      <c r="D13" s="141"/>
      <c r="E13" s="141"/>
      <c r="F13" s="141"/>
      <c r="G13" s="141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56">
        <f t="shared" si="0"/>
        <v>0</v>
      </c>
      <c r="V13" s="142">
        <v>3020</v>
      </c>
      <c r="W13" s="143">
        <f t="shared" si="1"/>
        <v>0</v>
      </c>
    </row>
    <row r="14" spans="1:23" s="148" customFormat="1" ht="12" customHeight="1">
      <c r="A14" s="145" t="s">
        <v>16</v>
      </c>
      <c r="B14" s="103">
        <v>5200</v>
      </c>
      <c r="C14" s="146"/>
      <c r="D14" s="146"/>
      <c r="E14" s="146"/>
      <c r="F14" s="146"/>
      <c r="G14" s="146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56">
        <f t="shared" si="0"/>
        <v>0</v>
      </c>
      <c r="V14" s="142">
        <v>3700</v>
      </c>
      <c r="W14" s="143">
        <f t="shared" si="1"/>
        <v>0</v>
      </c>
    </row>
    <row r="15" spans="1:23" s="148" customFormat="1" ht="12" customHeight="1">
      <c r="A15" s="145" t="s">
        <v>18</v>
      </c>
      <c r="B15" s="103">
        <v>5200</v>
      </c>
      <c r="C15" s="146"/>
      <c r="D15" s="146"/>
      <c r="E15" s="146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56">
        <f t="shared" si="0"/>
        <v>0</v>
      </c>
      <c r="V15" s="142">
        <v>3700</v>
      </c>
      <c r="W15" s="143">
        <f t="shared" si="1"/>
        <v>0</v>
      </c>
    </row>
    <row r="16" spans="1:23" s="148" customFormat="1" ht="12" customHeight="1">
      <c r="A16" s="145" t="s">
        <v>68</v>
      </c>
      <c r="B16" s="103">
        <v>5200</v>
      </c>
      <c r="C16" s="146"/>
      <c r="D16" s="146"/>
      <c r="E16" s="146"/>
      <c r="F16" s="146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56">
        <f t="shared" si="0"/>
        <v>0</v>
      </c>
      <c r="V16" s="142">
        <v>3700</v>
      </c>
      <c r="W16" s="143">
        <f t="shared" si="1"/>
        <v>0</v>
      </c>
    </row>
    <row r="17" spans="1:26" s="105" customFormat="1" ht="12" customHeight="1">
      <c r="A17" s="103" t="s">
        <v>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10">
        <f>SUM(U2:U16)</f>
        <v>0</v>
      </c>
      <c r="V17" s="153"/>
      <c r="W17" s="154">
        <f>SUM(W2:W16)</f>
        <v>0</v>
      </c>
    </row>
    <row r="19" spans="1:26" s="100" customFormat="1" ht="22.8">
      <c r="A19" s="99"/>
      <c r="B19" s="99"/>
      <c r="U19" s="108"/>
      <c r="V19" s="108"/>
      <c r="W19" s="108"/>
      <c r="Y19" s="102"/>
      <c r="Z19" s="101"/>
    </row>
  </sheetData>
  <phoneticPr fontId="2" type="noConversion"/>
  <pageMargins left="0.15748031496062992" right="0.15748031496062992" top="0.19685039370078741" bottom="0.19685039370078741" header="0.15748031496062992" footer="0.15748031496062992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="90" zoomScaleNormal="90" zoomScaleSheetLayoutView="90" workbookViewId="0">
      <selection activeCell="AA13" sqref="AA13"/>
    </sheetView>
  </sheetViews>
  <sheetFormatPr defaultColWidth="9.109375" defaultRowHeight="10.199999999999999"/>
  <cols>
    <col min="1" max="1" width="25.88671875" style="40" customWidth="1"/>
    <col min="2" max="2" width="8.88671875" style="40" customWidth="1"/>
    <col min="3" max="5" width="4.5546875" style="40" customWidth="1"/>
    <col min="6" max="6" width="4.88671875" style="40" customWidth="1"/>
    <col min="7" max="7" width="4.5546875" style="40" customWidth="1"/>
    <col min="8" max="8" width="4.88671875" style="40" customWidth="1"/>
    <col min="9" max="9" width="4.5546875" style="40" customWidth="1"/>
    <col min="10" max="11" width="4.6640625" style="40" customWidth="1"/>
    <col min="12" max="12" width="4.44140625" style="40" customWidth="1"/>
    <col min="13" max="15" width="4.5546875" style="40" customWidth="1"/>
    <col min="16" max="17" width="4.6640625" style="40" hidden="1" customWidth="1"/>
    <col min="18" max="18" width="4.88671875" style="40" hidden="1" customWidth="1"/>
    <col min="19" max="19" width="5" style="40" hidden="1" customWidth="1"/>
    <col min="20" max="20" width="4.88671875" style="40" hidden="1" customWidth="1"/>
    <col min="21" max="21" width="9" style="109" customWidth="1"/>
    <col min="22" max="22" width="8.6640625" style="109" customWidth="1"/>
    <col min="23" max="23" width="14.44140625" style="115" customWidth="1"/>
    <col min="24" max="16384" width="9.109375" style="40"/>
  </cols>
  <sheetData>
    <row r="1" spans="1:26" s="105" customFormat="1" ht="36" customHeight="1">
      <c r="A1" s="103" t="s">
        <v>0</v>
      </c>
      <c r="B1" s="103" t="s">
        <v>75</v>
      </c>
      <c r="C1" s="103">
        <v>30</v>
      </c>
      <c r="D1" s="103">
        <v>31</v>
      </c>
      <c r="E1" s="103">
        <v>32</v>
      </c>
      <c r="F1" s="103">
        <v>33</v>
      </c>
      <c r="G1" s="103">
        <v>34</v>
      </c>
      <c r="H1" s="103">
        <v>35</v>
      </c>
      <c r="I1" s="103">
        <v>36</v>
      </c>
      <c r="J1" s="103">
        <v>37</v>
      </c>
      <c r="K1" s="103">
        <v>38</v>
      </c>
      <c r="L1" s="103">
        <v>39</v>
      </c>
      <c r="M1" s="103">
        <v>40</v>
      </c>
      <c r="N1" s="103">
        <v>41</v>
      </c>
      <c r="O1" s="103">
        <v>42</v>
      </c>
      <c r="P1" s="103">
        <v>43</v>
      </c>
      <c r="Q1" s="103">
        <v>44</v>
      </c>
      <c r="R1" s="103">
        <v>45</v>
      </c>
      <c r="S1" s="103">
        <v>46</v>
      </c>
      <c r="T1" s="103">
        <v>47</v>
      </c>
      <c r="U1" s="116" t="s">
        <v>3</v>
      </c>
      <c r="V1" s="106" t="s">
        <v>162</v>
      </c>
      <c r="W1" s="104" t="s">
        <v>20</v>
      </c>
    </row>
    <row r="2" spans="1:26" s="32" customFormat="1" ht="12" customHeight="1">
      <c r="A2" s="29" t="s">
        <v>116</v>
      </c>
      <c r="B2" s="72">
        <v>2400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55">
        <f t="shared" ref="U2:U12" si="0">SUM(C2:T2)</f>
        <v>0</v>
      </c>
      <c r="V2" s="30">
        <v>1700</v>
      </c>
      <c r="W2" s="43">
        <f>V2*U2</f>
        <v>0</v>
      </c>
    </row>
    <row r="3" spans="1:26" s="32" customFormat="1" ht="12" customHeight="1">
      <c r="A3" s="29" t="s">
        <v>117</v>
      </c>
      <c r="B3" s="72">
        <v>2500</v>
      </c>
      <c r="C3" s="141"/>
      <c r="D3" s="141"/>
      <c r="E3" s="141"/>
      <c r="F3" s="141"/>
      <c r="G3" s="141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55">
        <f t="shared" si="0"/>
        <v>0</v>
      </c>
      <c r="V3" s="30">
        <v>1760</v>
      </c>
      <c r="W3" s="43">
        <f t="shared" ref="W3:W9" si="1">V3*U3</f>
        <v>0</v>
      </c>
    </row>
    <row r="4" spans="1:26" s="32" customFormat="1" ht="12" customHeight="1">
      <c r="A4" s="29" t="s">
        <v>118</v>
      </c>
      <c r="B4" s="72">
        <v>2600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55">
        <f t="shared" si="0"/>
        <v>0</v>
      </c>
      <c r="V4" s="30">
        <v>1850</v>
      </c>
      <c r="W4" s="43">
        <f t="shared" si="1"/>
        <v>0</v>
      </c>
    </row>
    <row r="5" spans="1:26" s="32" customFormat="1" ht="12" customHeight="1">
      <c r="A5" s="29" t="s">
        <v>120</v>
      </c>
      <c r="B5" s="72">
        <v>2700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55">
        <f t="shared" si="0"/>
        <v>0</v>
      </c>
      <c r="V5" s="30">
        <v>1900</v>
      </c>
      <c r="W5" s="43">
        <f t="shared" si="1"/>
        <v>0</v>
      </c>
    </row>
    <row r="6" spans="1:26" s="32" customFormat="1" ht="12" customHeight="1">
      <c r="A6" s="29" t="s">
        <v>119</v>
      </c>
      <c r="B6" s="72">
        <v>2900</v>
      </c>
      <c r="C6" s="141"/>
      <c r="D6" s="141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55">
        <f t="shared" si="0"/>
        <v>0</v>
      </c>
      <c r="V6" s="30">
        <v>2050</v>
      </c>
      <c r="W6" s="43">
        <f t="shared" si="1"/>
        <v>0</v>
      </c>
    </row>
    <row r="7" spans="1:26" s="32" customFormat="1" ht="12" customHeight="1">
      <c r="A7" s="29" t="s">
        <v>121</v>
      </c>
      <c r="B7" s="72">
        <v>2900</v>
      </c>
      <c r="C7" s="141"/>
      <c r="D7" s="141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55">
        <f t="shared" si="0"/>
        <v>0</v>
      </c>
      <c r="V7" s="30">
        <v>2050</v>
      </c>
      <c r="W7" s="43">
        <f t="shared" si="1"/>
        <v>0</v>
      </c>
    </row>
    <row r="8" spans="1:26" s="32" customFormat="1" ht="12" customHeight="1">
      <c r="A8" s="29" t="s">
        <v>122</v>
      </c>
      <c r="B8" s="72">
        <v>3100</v>
      </c>
      <c r="C8" s="141"/>
      <c r="D8" s="14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55">
        <f t="shared" si="0"/>
        <v>0</v>
      </c>
      <c r="V8" s="30">
        <v>2200</v>
      </c>
      <c r="W8" s="43">
        <f t="shared" si="1"/>
        <v>0</v>
      </c>
    </row>
    <row r="9" spans="1:26" s="32" customFormat="1" ht="12" customHeight="1">
      <c r="A9" s="29" t="s">
        <v>123</v>
      </c>
      <c r="B9" s="72">
        <v>4100</v>
      </c>
      <c r="C9" s="141"/>
      <c r="D9" s="141"/>
      <c r="E9" s="141"/>
      <c r="F9" s="141"/>
      <c r="G9" s="141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55">
        <f t="shared" si="0"/>
        <v>0</v>
      </c>
      <c r="V9" s="30">
        <v>2900</v>
      </c>
      <c r="W9" s="43">
        <f t="shared" si="1"/>
        <v>0</v>
      </c>
    </row>
    <row r="10" spans="1:26" s="32" customFormat="1" ht="12" hidden="1" customHeight="1">
      <c r="A10" s="29"/>
      <c r="B10" s="7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55">
        <f t="shared" si="0"/>
        <v>0</v>
      </c>
      <c r="V10" s="30"/>
      <c r="W10" s="43" t="e">
        <f>U10*#REF!</f>
        <v>#REF!</v>
      </c>
    </row>
    <row r="11" spans="1:26" s="32" customFormat="1" ht="12" hidden="1" customHeight="1">
      <c r="A11" s="29"/>
      <c r="B11" s="7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55">
        <f t="shared" si="0"/>
        <v>0</v>
      </c>
      <c r="V11" s="30"/>
      <c r="W11" s="43" t="e">
        <f>U11*#REF!</f>
        <v>#REF!</v>
      </c>
    </row>
    <row r="12" spans="1:26" s="32" customFormat="1" ht="12" hidden="1" customHeight="1">
      <c r="A12" s="29"/>
      <c r="B12" s="7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55">
        <f t="shared" si="0"/>
        <v>0</v>
      </c>
      <c r="V12" s="30"/>
      <c r="W12" s="43" t="e">
        <f>U12*#REF!</f>
        <v>#REF!</v>
      </c>
    </row>
    <row r="13" spans="1:26" s="28" customFormat="1" ht="12" customHeight="1">
      <c r="A13" s="72" t="s">
        <v>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4">
        <f>SUM(U2:U12)</f>
        <v>0</v>
      </c>
      <c r="V13" s="75"/>
      <c r="W13" s="76">
        <f>SUM(W2:W9)</f>
        <v>0</v>
      </c>
    </row>
    <row r="15" spans="1:26" s="100" customFormat="1" ht="22.8">
      <c r="A15" s="99"/>
      <c r="B15" s="99"/>
      <c r="U15" s="108"/>
      <c r="V15" s="108"/>
      <c r="W15" s="108"/>
      <c r="Y15" s="102"/>
      <c r="Z15" s="101"/>
    </row>
    <row r="17" spans="2:22">
      <c r="B17" s="158" t="s">
        <v>127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>
      <c r="B18" s="115" t="s">
        <v>128</v>
      </c>
      <c r="C18" s="40" t="s">
        <v>129</v>
      </c>
      <c r="U18" s="115" t="s">
        <v>130</v>
      </c>
      <c r="V18" s="159" t="s">
        <v>129</v>
      </c>
    </row>
    <row r="19" spans="2:22">
      <c r="B19" s="115"/>
      <c r="C19" s="40" t="s">
        <v>131</v>
      </c>
      <c r="U19" s="115"/>
      <c r="V19" s="159" t="s">
        <v>132</v>
      </c>
    </row>
    <row r="20" spans="2:22">
      <c r="B20" s="115"/>
      <c r="C20" s="40" t="s">
        <v>133</v>
      </c>
      <c r="U20" s="115"/>
      <c r="V20" s="159" t="s">
        <v>134</v>
      </c>
    </row>
    <row r="21" spans="2:22">
      <c r="B21" s="115"/>
      <c r="C21" s="40" t="s">
        <v>135</v>
      </c>
      <c r="U21" s="115"/>
      <c r="V21" s="159" t="s">
        <v>136</v>
      </c>
    </row>
    <row r="22" spans="2:22">
      <c r="B22" s="115"/>
      <c r="C22" s="40" t="s">
        <v>137</v>
      </c>
      <c r="U22" s="115"/>
      <c r="V22" s="159" t="s">
        <v>138</v>
      </c>
    </row>
    <row r="23" spans="2:22">
      <c r="B23" s="115"/>
      <c r="C23" s="40" t="s">
        <v>139</v>
      </c>
      <c r="U23" s="115"/>
      <c r="V23" s="159" t="s">
        <v>139</v>
      </c>
    </row>
    <row r="24" spans="2:22">
      <c r="B24" s="115"/>
      <c r="C24" s="40" t="s">
        <v>140</v>
      </c>
      <c r="U24" s="115"/>
      <c r="V24" s="159" t="s">
        <v>140</v>
      </c>
    </row>
    <row r="25" spans="2:22">
      <c r="B25" s="115"/>
      <c r="C25" s="40" t="s">
        <v>141</v>
      </c>
      <c r="U25" s="115"/>
      <c r="V25" s="159" t="s">
        <v>142</v>
      </c>
    </row>
    <row r="26" spans="2:22">
      <c r="B26" s="115"/>
      <c r="U26" s="115"/>
    </row>
    <row r="27" spans="2:22">
      <c r="B27" s="115" t="s">
        <v>143</v>
      </c>
      <c r="C27" s="40" t="s">
        <v>129</v>
      </c>
      <c r="U27" s="115" t="s">
        <v>144</v>
      </c>
      <c r="V27" s="159" t="s">
        <v>129</v>
      </c>
    </row>
    <row r="28" spans="2:22">
      <c r="B28" s="115"/>
      <c r="C28" s="40" t="s">
        <v>131</v>
      </c>
      <c r="U28" s="115"/>
      <c r="V28" s="159" t="s">
        <v>131</v>
      </c>
    </row>
    <row r="29" spans="2:22">
      <c r="B29" s="115"/>
      <c r="C29" s="40" t="s">
        <v>133</v>
      </c>
      <c r="U29" s="115"/>
      <c r="V29" s="159" t="s">
        <v>133</v>
      </c>
    </row>
    <row r="30" spans="2:22">
      <c r="B30" s="115"/>
      <c r="C30" s="40" t="s">
        <v>135</v>
      </c>
      <c r="U30" s="115"/>
      <c r="V30" s="159" t="s">
        <v>145</v>
      </c>
    </row>
    <row r="31" spans="2:22">
      <c r="B31" s="115"/>
      <c r="C31" s="40" t="s">
        <v>137</v>
      </c>
      <c r="U31" s="115"/>
      <c r="V31" s="159" t="s">
        <v>146</v>
      </c>
    </row>
    <row r="32" spans="2:22">
      <c r="B32" s="115"/>
      <c r="C32" s="40" t="s">
        <v>139</v>
      </c>
      <c r="U32" s="115"/>
      <c r="V32" s="159" t="s">
        <v>139</v>
      </c>
    </row>
    <row r="33" spans="2:22">
      <c r="B33" s="115"/>
      <c r="C33" s="40" t="s">
        <v>140</v>
      </c>
      <c r="U33" s="115"/>
      <c r="V33" s="159" t="s">
        <v>140</v>
      </c>
    </row>
    <row r="34" spans="2:22">
      <c r="B34" s="115"/>
      <c r="C34" s="40" t="s">
        <v>142</v>
      </c>
      <c r="U34" s="115"/>
      <c r="V34" s="159" t="s">
        <v>141</v>
      </c>
    </row>
    <row r="35" spans="2:22">
      <c r="B35" s="115"/>
      <c r="U35" s="115"/>
    </row>
    <row r="36" spans="2:22">
      <c r="B36" s="115" t="s">
        <v>147</v>
      </c>
      <c r="C36" s="40" t="s">
        <v>129</v>
      </c>
      <c r="U36" s="115" t="s">
        <v>148</v>
      </c>
      <c r="V36" s="159" t="s">
        <v>129</v>
      </c>
    </row>
    <row r="37" spans="2:22">
      <c r="B37" s="115"/>
      <c r="C37" s="40" t="s">
        <v>131</v>
      </c>
      <c r="U37" s="115"/>
      <c r="V37" s="159" t="s">
        <v>131</v>
      </c>
    </row>
    <row r="38" spans="2:22">
      <c r="B38" s="115"/>
      <c r="C38" s="40" t="s">
        <v>133</v>
      </c>
      <c r="U38" s="115"/>
      <c r="V38" s="159" t="s">
        <v>134</v>
      </c>
    </row>
    <row r="39" spans="2:22">
      <c r="B39" s="115"/>
      <c r="C39" s="40" t="s">
        <v>135</v>
      </c>
      <c r="U39" s="115"/>
      <c r="V39" s="159" t="s">
        <v>136</v>
      </c>
    </row>
    <row r="40" spans="2:22">
      <c r="B40" s="115"/>
      <c r="C40" s="40" t="s">
        <v>137</v>
      </c>
      <c r="U40" s="115"/>
      <c r="V40" s="159" t="s">
        <v>149</v>
      </c>
    </row>
    <row r="41" spans="2:22">
      <c r="B41" s="115"/>
      <c r="C41" s="40" t="s">
        <v>139</v>
      </c>
      <c r="U41" s="115"/>
      <c r="V41" s="159" t="s">
        <v>139</v>
      </c>
    </row>
    <row r="42" spans="2:22">
      <c r="B42" s="115"/>
      <c r="C42" s="40" t="s">
        <v>140</v>
      </c>
      <c r="U42" s="115"/>
      <c r="V42" s="159" t="s">
        <v>140</v>
      </c>
    </row>
    <row r="43" spans="2:22">
      <c r="B43" s="115"/>
      <c r="C43" s="40" t="s">
        <v>142</v>
      </c>
      <c r="U43" s="115"/>
      <c r="V43" s="159" t="s">
        <v>142</v>
      </c>
    </row>
    <row r="45" spans="2:22">
      <c r="B45" s="115" t="s">
        <v>150</v>
      </c>
      <c r="C45" s="159" t="s">
        <v>129</v>
      </c>
      <c r="U45" s="160" t="s">
        <v>151</v>
      </c>
      <c r="V45" s="159" t="s">
        <v>152</v>
      </c>
    </row>
    <row r="46" spans="2:22">
      <c r="B46" s="115"/>
      <c r="C46" s="159" t="s">
        <v>131</v>
      </c>
      <c r="V46" s="159" t="s">
        <v>132</v>
      </c>
    </row>
    <row r="47" spans="2:22">
      <c r="B47" s="115"/>
      <c r="C47" s="159" t="s">
        <v>133</v>
      </c>
      <c r="V47" s="159" t="s">
        <v>134</v>
      </c>
    </row>
    <row r="48" spans="2:22">
      <c r="B48" s="115"/>
      <c r="C48" s="159" t="s">
        <v>153</v>
      </c>
      <c r="V48" s="159" t="s">
        <v>154</v>
      </c>
    </row>
    <row r="49" spans="2:22">
      <c r="B49" s="115"/>
      <c r="C49" s="159" t="s">
        <v>155</v>
      </c>
      <c r="V49" s="159" t="s">
        <v>156</v>
      </c>
    </row>
    <row r="50" spans="2:22">
      <c r="B50" s="115"/>
      <c r="C50" s="159" t="s">
        <v>139</v>
      </c>
      <c r="V50" s="159" t="s">
        <v>139</v>
      </c>
    </row>
    <row r="51" spans="2:22">
      <c r="B51" s="115"/>
      <c r="C51" s="159" t="s">
        <v>140</v>
      </c>
      <c r="V51" s="159" t="s">
        <v>140</v>
      </c>
    </row>
    <row r="52" spans="2:22">
      <c r="B52" s="115"/>
      <c r="C52" s="159" t="s">
        <v>142</v>
      </c>
      <c r="V52" s="159" t="s">
        <v>142</v>
      </c>
    </row>
  </sheetData>
  <phoneticPr fontId="2" type="noConversion"/>
  <pageMargins left="0" right="0" top="0" bottom="0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Л.Ботинки</vt:lpstr>
      <vt:lpstr>Л.Палки</vt:lpstr>
      <vt:lpstr>Лыжи</vt:lpstr>
      <vt:lpstr>Трек.Ботинки</vt:lpstr>
      <vt:lpstr>Фигурные коньки</vt:lpstr>
      <vt:lpstr>Титульный!Область_печати</vt:lpstr>
    </vt:vector>
  </TitlesOfParts>
  <Company>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karpov</dc:creator>
  <cp:lastModifiedBy>СКЛАД</cp:lastModifiedBy>
  <cp:lastPrinted>2016-09-07T08:34:40Z</cp:lastPrinted>
  <dcterms:created xsi:type="dcterms:W3CDTF">2006-02-27T13:53:05Z</dcterms:created>
  <dcterms:modified xsi:type="dcterms:W3CDTF">2017-02-20T04:12:40Z</dcterms:modified>
</cp:coreProperties>
</file>