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8" windowWidth="15120" windowHeight="8016" tabRatio="688" activeTab="1"/>
  </bookViews>
  <sheets>
    <sheet name="Итого" sheetId="6" r:id="rId1"/>
    <sheet name="Одежда-лето" sheetId="1" r:id="rId2"/>
    <sheet name="Одежда-зима" sheetId="2" r:id="rId3"/>
    <sheet name="Перчатки RAY" sheetId="7" r:id="rId4"/>
    <sheet name="Вязаные шапочки RAY" sheetId="8" r:id="rId5"/>
    <sheet name="Лыжные смазки" sheetId="3" r:id="rId6"/>
    <sheet name="Аксессуары" sheetId="4" r:id="rId7"/>
    <sheet name="Спортивное питание" sheetId="5" r:id="rId8"/>
  </sheets>
  <calcPr calcId="124519" refMode="R1C1"/>
</workbook>
</file>

<file path=xl/calcChain.xml><?xml version="1.0" encoding="utf-8"?>
<calcChain xmlns="http://schemas.openxmlformats.org/spreadsheetml/2006/main">
  <c r="G92" i="7"/>
  <c r="B12" i="6" l="1"/>
  <c r="K110" i="8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G192" i="7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A6" l="1"/>
  <c r="B13" i="6" s="1"/>
  <c r="A6" i="8"/>
  <c r="B14" i="6" s="1"/>
  <c r="J25" i="2"/>
  <c r="J8"/>
  <c r="J33"/>
  <c r="J32"/>
  <c r="J31"/>
  <c r="J374" i="1" l="1"/>
  <c r="J4" s="1"/>
  <c r="H374"/>
  <c r="J20" i="2"/>
  <c r="J19"/>
  <c r="J18"/>
  <c r="J17"/>
  <c r="J16"/>
  <c r="J15"/>
  <c r="J14"/>
  <c r="J13"/>
  <c r="J322"/>
  <c r="J274"/>
  <c r="J1272"/>
  <c r="J1271"/>
  <c r="J1270"/>
  <c r="J1269"/>
  <c r="J1268"/>
  <c r="J1267"/>
  <c r="J1266"/>
  <c r="J1265"/>
  <c r="J1264"/>
  <c r="J1263"/>
  <c r="J1262"/>
  <c r="H1261"/>
  <c r="J1146"/>
  <c r="J1145"/>
  <c r="J1144"/>
  <c r="J1143"/>
  <c r="J1142"/>
  <c r="J1141"/>
  <c r="J1140"/>
  <c r="J1139"/>
  <c r="J1138"/>
  <c r="J1137"/>
  <c r="J1136"/>
  <c r="J1135"/>
  <c r="J1134" s="1"/>
  <c r="H1134"/>
  <c r="J1133"/>
  <c r="J1132"/>
  <c r="J1131"/>
  <c r="J1130"/>
  <c r="J1129"/>
  <c r="J1128"/>
  <c r="J1127"/>
  <c r="J1126"/>
  <c r="J1125"/>
  <c r="J1124"/>
  <c r="J1123"/>
  <c r="J1122"/>
  <c r="J1121" s="1"/>
  <c r="H1121"/>
  <c r="J1120"/>
  <c r="J1119"/>
  <c r="J1118"/>
  <c r="J1117"/>
  <c r="J1116"/>
  <c r="J1115"/>
  <c r="J1114"/>
  <c r="J1113"/>
  <c r="J1112"/>
  <c r="J1111"/>
  <c r="J1110"/>
  <c r="J1109"/>
  <c r="J1108" s="1"/>
  <c r="H1108"/>
  <c r="J1107"/>
  <c r="J1106"/>
  <c r="J1105"/>
  <c r="J1104"/>
  <c r="J1103"/>
  <c r="J1102"/>
  <c r="J1101"/>
  <c r="J1100"/>
  <c r="J1099"/>
  <c r="J1098"/>
  <c r="J1097"/>
  <c r="J1096"/>
  <c r="J1095" s="1"/>
  <c r="H1095"/>
  <c r="J1094"/>
  <c r="J1093"/>
  <c r="J1092"/>
  <c r="J1091"/>
  <c r="J1090"/>
  <c r="J1089"/>
  <c r="J1088"/>
  <c r="J1087"/>
  <c r="J1086"/>
  <c r="J1085"/>
  <c r="J1084"/>
  <c r="J1083"/>
  <c r="J1082" s="1"/>
  <c r="H1082"/>
  <c r="J967"/>
  <c r="J966"/>
  <c r="J965"/>
  <c r="J964"/>
  <c r="J963"/>
  <c r="J962"/>
  <c r="J961"/>
  <c r="J960"/>
  <c r="J959"/>
  <c r="J958"/>
  <c r="H957"/>
  <c r="J956"/>
  <c r="J955"/>
  <c r="J954"/>
  <c r="J953"/>
  <c r="J952"/>
  <c r="J951"/>
  <c r="J950"/>
  <c r="J949"/>
  <c r="J948"/>
  <c r="J947"/>
  <c r="J946" s="1"/>
  <c r="H946"/>
  <c r="J945"/>
  <c r="J944"/>
  <c r="J943"/>
  <c r="J942"/>
  <c r="J941"/>
  <c r="J940"/>
  <c r="J939"/>
  <c r="J938"/>
  <c r="J937"/>
  <c r="J936"/>
  <c r="J935"/>
  <c r="H935"/>
  <c r="J978"/>
  <c r="J977"/>
  <c r="J976"/>
  <c r="J975"/>
  <c r="J974"/>
  <c r="J973"/>
  <c r="J972"/>
  <c r="J971"/>
  <c r="J970"/>
  <c r="J969"/>
  <c r="J968"/>
  <c r="H968"/>
  <c r="J1261" l="1"/>
  <c r="J957"/>
  <c r="J923"/>
  <c r="J922"/>
  <c r="J921"/>
  <c r="J920"/>
  <c r="J913" s="1"/>
  <c r="J919"/>
  <c r="J918"/>
  <c r="J917"/>
  <c r="J916"/>
  <c r="J915"/>
  <c r="J914"/>
  <c r="H913"/>
  <c r="J720"/>
  <c r="J719"/>
  <c r="J718"/>
  <c r="J717"/>
  <c r="J716"/>
  <c r="J715"/>
  <c r="J714"/>
  <c r="J713"/>
  <c r="J712"/>
  <c r="J711"/>
  <c r="J710"/>
  <c r="J709"/>
  <c r="J708" s="1"/>
  <c r="H708"/>
  <c r="J616"/>
  <c r="J615"/>
  <c r="J614"/>
  <c r="J613"/>
  <c r="J612"/>
  <c r="J611"/>
  <c r="J610"/>
  <c r="J609"/>
  <c r="J608"/>
  <c r="J607"/>
  <c r="J606"/>
  <c r="J605"/>
  <c r="J604" s="1"/>
  <c r="H604"/>
  <c r="J629"/>
  <c r="J628"/>
  <c r="J627"/>
  <c r="J626"/>
  <c r="J625"/>
  <c r="J624"/>
  <c r="J623"/>
  <c r="J622"/>
  <c r="J621"/>
  <c r="J620"/>
  <c r="J619"/>
  <c r="J618"/>
  <c r="H617"/>
  <c r="J642"/>
  <c r="J641"/>
  <c r="J640"/>
  <c r="J639"/>
  <c r="J638"/>
  <c r="J637"/>
  <c r="J636"/>
  <c r="J635"/>
  <c r="J634"/>
  <c r="J633"/>
  <c r="J632"/>
  <c r="J631"/>
  <c r="J630"/>
  <c r="H630"/>
  <c r="J512"/>
  <c r="J511"/>
  <c r="J510"/>
  <c r="J509"/>
  <c r="J508"/>
  <c r="J507"/>
  <c r="J506"/>
  <c r="J505"/>
  <c r="J504"/>
  <c r="J503"/>
  <c r="J502"/>
  <c r="J501"/>
  <c r="H500"/>
  <c r="J551"/>
  <c r="J550"/>
  <c r="J549"/>
  <c r="J548"/>
  <c r="J547"/>
  <c r="J546"/>
  <c r="J545"/>
  <c r="J544"/>
  <c r="J543"/>
  <c r="J542"/>
  <c r="J541"/>
  <c r="J540"/>
  <c r="J539" s="1"/>
  <c r="H539"/>
  <c r="J538"/>
  <c r="J537"/>
  <c r="J536"/>
  <c r="J535"/>
  <c r="J534"/>
  <c r="J533"/>
  <c r="J532"/>
  <c r="J531"/>
  <c r="J530"/>
  <c r="J529"/>
  <c r="J528"/>
  <c r="J527"/>
  <c r="H526"/>
  <c r="J525"/>
  <c r="J524"/>
  <c r="J523"/>
  <c r="J522"/>
  <c r="J521"/>
  <c r="J520"/>
  <c r="J519"/>
  <c r="J518"/>
  <c r="J517"/>
  <c r="J516"/>
  <c r="J515"/>
  <c r="J514"/>
  <c r="J513" s="1"/>
  <c r="H513"/>
  <c r="J577"/>
  <c r="J576"/>
  <c r="J575"/>
  <c r="J574"/>
  <c r="J573"/>
  <c r="J572"/>
  <c r="J571"/>
  <c r="J570"/>
  <c r="J569"/>
  <c r="J568"/>
  <c r="J567"/>
  <c r="J565" s="1"/>
  <c r="J566"/>
  <c r="J564"/>
  <c r="J563"/>
  <c r="J562"/>
  <c r="J561"/>
  <c r="J560"/>
  <c r="J559"/>
  <c r="J558"/>
  <c r="J557"/>
  <c r="J556"/>
  <c r="J555"/>
  <c r="J554"/>
  <c r="J553"/>
  <c r="H565"/>
  <c r="J603"/>
  <c r="J602"/>
  <c r="J601"/>
  <c r="J600"/>
  <c r="J599"/>
  <c r="J598"/>
  <c r="J597"/>
  <c r="J596"/>
  <c r="J595"/>
  <c r="J594"/>
  <c r="J593"/>
  <c r="J592"/>
  <c r="J590"/>
  <c r="J589"/>
  <c r="J588"/>
  <c r="J587"/>
  <c r="J586"/>
  <c r="J585"/>
  <c r="J584"/>
  <c r="J583"/>
  <c r="J582"/>
  <c r="J581"/>
  <c r="J580"/>
  <c r="J579"/>
  <c r="H591"/>
  <c r="J489"/>
  <c r="J488"/>
  <c r="J487"/>
  <c r="J486"/>
  <c r="J485"/>
  <c r="J484"/>
  <c r="J483"/>
  <c r="J482"/>
  <c r="J481"/>
  <c r="J480" s="1"/>
  <c r="H480"/>
  <c r="J466"/>
  <c r="J465"/>
  <c r="J464"/>
  <c r="J463"/>
  <c r="J462"/>
  <c r="J461"/>
  <c r="J460"/>
  <c r="J459"/>
  <c r="J458"/>
  <c r="J457"/>
  <c r="J456"/>
  <c r="J455"/>
  <c r="H454"/>
  <c r="J453"/>
  <c r="J452"/>
  <c r="J451"/>
  <c r="J450"/>
  <c r="J449"/>
  <c r="J448"/>
  <c r="J447"/>
  <c r="J446"/>
  <c r="J445"/>
  <c r="J444"/>
  <c r="J443"/>
  <c r="J442"/>
  <c r="J441" s="1"/>
  <c r="H441"/>
  <c r="J440"/>
  <c r="J439"/>
  <c r="J438"/>
  <c r="J437"/>
  <c r="J436"/>
  <c r="J435"/>
  <c r="J434"/>
  <c r="J433"/>
  <c r="J432"/>
  <c r="J431"/>
  <c r="J430"/>
  <c r="J429"/>
  <c r="H428"/>
  <c r="J427"/>
  <c r="J426"/>
  <c r="J425"/>
  <c r="J424"/>
  <c r="J423"/>
  <c r="J422"/>
  <c r="J421"/>
  <c r="J420"/>
  <c r="J419"/>
  <c r="J418"/>
  <c r="J417"/>
  <c r="J416"/>
  <c r="H415"/>
  <c r="J414"/>
  <c r="J413"/>
  <c r="J412"/>
  <c r="J411"/>
  <c r="J410"/>
  <c r="J409"/>
  <c r="J408"/>
  <c r="J407"/>
  <c r="J406"/>
  <c r="J405"/>
  <c r="J404"/>
  <c r="J403"/>
  <c r="H402"/>
  <c r="J401"/>
  <c r="J400"/>
  <c r="J399"/>
  <c r="J398"/>
  <c r="J397"/>
  <c r="J396"/>
  <c r="J395"/>
  <c r="J394"/>
  <c r="J393"/>
  <c r="J392"/>
  <c r="J391"/>
  <c r="J390"/>
  <c r="H389"/>
  <c r="J434" i="1"/>
  <c r="J433"/>
  <c r="J432"/>
  <c r="J431"/>
  <c r="J430"/>
  <c r="J429"/>
  <c r="J428"/>
  <c r="J427"/>
  <c r="J426"/>
  <c r="J425"/>
  <c r="J424"/>
  <c r="J423"/>
  <c r="J422"/>
  <c r="J421"/>
  <c r="J420" s="1"/>
  <c r="H420"/>
  <c r="J419"/>
  <c r="J418"/>
  <c r="J417"/>
  <c r="J416"/>
  <c r="J415"/>
  <c r="J414"/>
  <c r="J413"/>
  <c r="J412"/>
  <c r="J411"/>
  <c r="J410"/>
  <c r="J409"/>
  <c r="J408"/>
  <c r="J407"/>
  <c r="J406"/>
  <c r="J405" s="1"/>
  <c r="H405"/>
  <c r="J389"/>
  <c r="J388"/>
  <c r="J387"/>
  <c r="J386"/>
  <c r="J385"/>
  <c r="J384"/>
  <c r="J383"/>
  <c r="J382"/>
  <c r="J381"/>
  <c r="J380"/>
  <c r="J379"/>
  <c r="J378"/>
  <c r="J377"/>
  <c r="J376"/>
  <c r="J375" s="1"/>
  <c r="H375"/>
  <c r="J375" i="2"/>
  <c r="J374"/>
  <c r="J373"/>
  <c r="J372"/>
  <c r="J371"/>
  <c r="J370"/>
  <c r="H369"/>
  <c r="H362" s="1"/>
  <c r="J368"/>
  <c r="J367"/>
  <c r="J366"/>
  <c r="J365"/>
  <c r="J364"/>
  <c r="J363"/>
  <c r="J361"/>
  <c r="J360"/>
  <c r="J359"/>
  <c r="J358"/>
  <c r="J357"/>
  <c r="J356"/>
  <c r="J355"/>
  <c r="J354"/>
  <c r="J353"/>
  <c r="J352"/>
  <c r="J351"/>
  <c r="J350"/>
  <c r="H349"/>
  <c r="J348"/>
  <c r="J347"/>
  <c r="J346"/>
  <c r="J345"/>
  <c r="J344"/>
  <c r="J343"/>
  <c r="J342"/>
  <c r="J341"/>
  <c r="J340"/>
  <c r="J339"/>
  <c r="J338"/>
  <c r="J337"/>
  <c r="J336" s="1"/>
  <c r="H336"/>
  <c r="J321"/>
  <c r="J320"/>
  <c r="J319"/>
  <c r="J318"/>
  <c r="J317"/>
  <c r="J316"/>
  <c r="J315"/>
  <c r="J314"/>
  <c r="J313"/>
  <c r="J312"/>
  <c r="J311"/>
  <c r="H310"/>
  <c r="J21"/>
  <c r="J11"/>
  <c r="J12"/>
  <c r="J251"/>
  <c r="J250"/>
  <c r="J249"/>
  <c r="J248"/>
  <c r="J247"/>
  <c r="J246"/>
  <c r="J245"/>
  <c r="J244"/>
  <c r="J243"/>
  <c r="J242"/>
  <c r="J241"/>
  <c r="J240"/>
  <c r="H239"/>
  <c r="J238"/>
  <c r="J237"/>
  <c r="J236"/>
  <c r="J235"/>
  <c r="J234"/>
  <c r="J233"/>
  <c r="J232"/>
  <c r="J231"/>
  <c r="J230"/>
  <c r="J229"/>
  <c r="J228"/>
  <c r="J227"/>
  <c r="H226"/>
  <c r="J225"/>
  <c r="J224"/>
  <c r="J223"/>
  <c r="J222"/>
  <c r="J221"/>
  <c r="J220"/>
  <c r="J219"/>
  <c r="J218"/>
  <c r="J217"/>
  <c r="J216"/>
  <c r="J215"/>
  <c r="J214"/>
  <c r="H213"/>
  <c r="J212"/>
  <c r="J211"/>
  <c r="J210"/>
  <c r="J209"/>
  <c r="J208"/>
  <c r="J207"/>
  <c r="J206"/>
  <c r="J205"/>
  <c r="J204"/>
  <c r="J203"/>
  <c r="J202"/>
  <c r="J201"/>
  <c r="H200"/>
  <c r="J137"/>
  <c r="J136"/>
  <c r="J135"/>
  <c r="J134"/>
  <c r="J133"/>
  <c r="J132"/>
  <c r="J131"/>
  <c r="J130"/>
  <c r="J129"/>
  <c r="H128"/>
  <c r="J139"/>
  <c r="J140"/>
  <c r="J141"/>
  <c r="J142"/>
  <c r="J143"/>
  <c r="J144"/>
  <c r="J145"/>
  <c r="J146"/>
  <c r="J147"/>
  <c r="J526" l="1"/>
  <c r="J500"/>
  <c r="J617"/>
  <c r="J138"/>
  <c r="J415"/>
  <c r="J369"/>
  <c r="J310"/>
  <c r="J402"/>
  <c r="J428"/>
  <c r="J454"/>
  <c r="J591"/>
  <c r="J349"/>
  <c r="J128"/>
  <c r="J226"/>
  <c r="J389"/>
  <c r="J362"/>
  <c r="J200"/>
  <c r="J213"/>
  <c r="J239"/>
  <c r="H138"/>
  <c r="J9"/>
  <c r="J10"/>
  <c r="J22"/>
  <c r="J23"/>
  <c r="J24"/>
  <c r="J26"/>
  <c r="J27"/>
  <c r="J28"/>
  <c r="J29"/>
  <c r="J30"/>
  <c r="J34"/>
  <c r="J35"/>
  <c r="J39"/>
  <c r="J40"/>
  <c r="J41"/>
  <c r="J42"/>
  <c r="J43"/>
  <c r="J44"/>
  <c r="J45"/>
  <c r="J46"/>
  <c r="J47"/>
  <c r="J49"/>
  <c r="J50"/>
  <c r="J51"/>
  <c r="J52"/>
  <c r="J53"/>
  <c r="J54"/>
  <c r="J55"/>
  <c r="J56"/>
  <c r="J57"/>
  <c r="J59"/>
  <c r="J60"/>
  <c r="J61"/>
  <c r="J62"/>
  <c r="J63"/>
  <c r="J64"/>
  <c r="J65"/>
  <c r="J66"/>
  <c r="J67"/>
  <c r="J69"/>
  <c r="J70"/>
  <c r="J71"/>
  <c r="J72"/>
  <c r="J73"/>
  <c r="J74"/>
  <c r="J75"/>
  <c r="J76"/>
  <c r="J77"/>
  <c r="J79"/>
  <c r="J80"/>
  <c r="J81"/>
  <c r="J82"/>
  <c r="J83"/>
  <c r="J84"/>
  <c r="J85"/>
  <c r="J86"/>
  <c r="J87"/>
  <c r="J89"/>
  <c r="J90"/>
  <c r="J91"/>
  <c r="J92"/>
  <c r="J93"/>
  <c r="J94"/>
  <c r="J95"/>
  <c r="J96"/>
  <c r="J97"/>
  <c r="J99"/>
  <c r="J100"/>
  <c r="J101"/>
  <c r="J102"/>
  <c r="J103"/>
  <c r="J104"/>
  <c r="J105"/>
  <c r="J106"/>
  <c r="J107"/>
  <c r="J109"/>
  <c r="J110"/>
  <c r="J111"/>
  <c r="J112"/>
  <c r="J113"/>
  <c r="J114"/>
  <c r="J115"/>
  <c r="J116"/>
  <c r="J117"/>
  <c r="J119"/>
  <c r="J120"/>
  <c r="J121"/>
  <c r="J122"/>
  <c r="J123"/>
  <c r="J124"/>
  <c r="J125"/>
  <c r="J126"/>
  <c r="J127"/>
  <c r="J149"/>
  <c r="J150"/>
  <c r="J151"/>
  <c r="J152"/>
  <c r="J153"/>
  <c r="J154"/>
  <c r="J155"/>
  <c r="J156"/>
  <c r="J157"/>
  <c r="J158"/>
  <c r="J159"/>
  <c r="J160"/>
  <c r="J162"/>
  <c r="J165"/>
  <c r="J166"/>
  <c r="J167"/>
  <c r="J168"/>
  <c r="J169"/>
  <c r="J170"/>
  <c r="J172"/>
  <c r="J173"/>
  <c r="J175"/>
  <c r="J178"/>
  <c r="J179"/>
  <c r="J180"/>
  <c r="J181"/>
  <c r="J182"/>
  <c r="J183"/>
  <c r="J184"/>
  <c r="J186"/>
  <c r="J190"/>
  <c r="J191"/>
  <c r="J192"/>
  <c r="J193"/>
  <c r="J194"/>
  <c r="J195"/>
  <c r="J196"/>
  <c r="J197"/>
  <c r="J199"/>
  <c r="J253"/>
  <c r="J256"/>
  <c r="J257"/>
  <c r="J258"/>
  <c r="J259"/>
  <c r="J260"/>
  <c r="J261"/>
  <c r="J262"/>
  <c r="J264"/>
  <c r="J268"/>
  <c r="J269"/>
  <c r="J270"/>
  <c r="J271"/>
  <c r="J272"/>
  <c r="J273"/>
  <c r="J275"/>
  <c r="J276"/>
  <c r="J277"/>
  <c r="J278"/>
  <c r="J279"/>
  <c r="J281"/>
  <c r="J282"/>
  <c r="J283"/>
  <c r="J284"/>
  <c r="J285"/>
  <c r="J286"/>
  <c r="J287"/>
  <c r="J288"/>
  <c r="J289"/>
  <c r="J291"/>
  <c r="J292"/>
  <c r="J293"/>
  <c r="J294"/>
  <c r="J295"/>
  <c r="J296"/>
  <c r="J297"/>
  <c r="J298"/>
  <c r="J299"/>
  <c r="J300"/>
  <c r="J301"/>
  <c r="J302"/>
  <c r="J304"/>
  <c r="J305"/>
  <c r="J306"/>
  <c r="J307"/>
  <c r="J308"/>
  <c r="J309"/>
  <c r="J324"/>
  <c r="J325"/>
  <c r="J326"/>
  <c r="J327"/>
  <c r="J328"/>
  <c r="J329"/>
  <c r="J330"/>
  <c r="J331"/>
  <c r="J332"/>
  <c r="J333"/>
  <c r="J334"/>
  <c r="J335"/>
  <c r="J377"/>
  <c r="J378"/>
  <c r="J379"/>
  <c r="J380"/>
  <c r="J381"/>
  <c r="J382"/>
  <c r="J383"/>
  <c r="J384"/>
  <c r="J385"/>
  <c r="J386"/>
  <c r="J387"/>
  <c r="J388"/>
  <c r="J468"/>
  <c r="J469"/>
  <c r="J470"/>
  <c r="J471"/>
  <c r="J472"/>
  <c r="J473"/>
  <c r="J474"/>
  <c r="J475"/>
  <c r="J476"/>
  <c r="J477"/>
  <c r="J478"/>
  <c r="J479"/>
  <c r="J491"/>
  <c r="J492"/>
  <c r="J493"/>
  <c r="J494"/>
  <c r="J495"/>
  <c r="J496"/>
  <c r="J497"/>
  <c r="J498"/>
  <c r="J499"/>
  <c r="J644"/>
  <c r="J645"/>
  <c r="J646"/>
  <c r="J647"/>
  <c r="J648"/>
  <c r="J649"/>
  <c r="J650"/>
  <c r="J651"/>
  <c r="J652"/>
  <c r="J653"/>
  <c r="J654"/>
  <c r="J655"/>
  <c r="J657"/>
  <c r="J658"/>
  <c r="J659"/>
  <c r="J660"/>
  <c r="J661"/>
  <c r="J662"/>
  <c r="J663"/>
  <c r="J664"/>
  <c r="J665"/>
  <c r="J666"/>
  <c r="J667"/>
  <c r="J668"/>
  <c r="J670"/>
  <c r="J671"/>
  <c r="J672"/>
  <c r="J673"/>
  <c r="J674"/>
  <c r="J675"/>
  <c r="J676"/>
  <c r="J677"/>
  <c r="J678"/>
  <c r="J679"/>
  <c r="J680"/>
  <c r="J681"/>
  <c r="J696"/>
  <c r="J697"/>
  <c r="J698"/>
  <c r="J699"/>
  <c r="J700"/>
  <c r="J701"/>
  <c r="J702"/>
  <c r="J703"/>
  <c r="J704"/>
  <c r="J705"/>
  <c r="J706"/>
  <c r="J707"/>
  <c r="J722"/>
  <c r="J723"/>
  <c r="J724"/>
  <c r="J725"/>
  <c r="J726"/>
  <c r="J727"/>
  <c r="J728"/>
  <c r="J729"/>
  <c r="J730"/>
  <c r="J731"/>
  <c r="J732"/>
  <c r="J733"/>
  <c r="J735"/>
  <c r="J736"/>
  <c r="J737"/>
  <c r="J738"/>
  <c r="J739"/>
  <c r="J740"/>
  <c r="J741"/>
  <c r="J742"/>
  <c r="J743"/>
  <c r="J744"/>
  <c r="J745"/>
  <c r="J746"/>
  <c r="J748"/>
  <c r="J749"/>
  <c r="J750"/>
  <c r="J751"/>
  <c r="J752"/>
  <c r="J753"/>
  <c r="J754"/>
  <c r="J755"/>
  <c r="J756"/>
  <c r="J757"/>
  <c r="J758"/>
  <c r="J759"/>
  <c r="J761"/>
  <c r="J762"/>
  <c r="J763"/>
  <c r="J764"/>
  <c r="J765"/>
  <c r="J766"/>
  <c r="J767"/>
  <c r="J768"/>
  <c r="J769"/>
  <c r="J770"/>
  <c r="J771"/>
  <c r="J772"/>
  <c r="J774"/>
  <c r="J775"/>
  <c r="J776"/>
  <c r="J777"/>
  <c r="J778"/>
  <c r="J779"/>
  <c r="J780"/>
  <c r="J781"/>
  <c r="J782"/>
  <c r="J783"/>
  <c r="J784"/>
  <c r="J785"/>
  <c r="J787"/>
  <c r="J788"/>
  <c r="J789"/>
  <c r="J790"/>
  <c r="J791"/>
  <c r="J792"/>
  <c r="J793"/>
  <c r="J794"/>
  <c r="J795"/>
  <c r="J796"/>
  <c r="J797"/>
  <c r="J798"/>
  <c r="J800"/>
  <c r="J801"/>
  <c r="J802"/>
  <c r="J803"/>
  <c r="J804"/>
  <c r="J805"/>
  <c r="J806"/>
  <c r="J807"/>
  <c r="J808"/>
  <c r="J809"/>
  <c r="J810"/>
  <c r="J811"/>
  <c r="J813"/>
  <c r="J814"/>
  <c r="J815"/>
  <c r="J816"/>
  <c r="J817"/>
  <c r="J818"/>
  <c r="J819"/>
  <c r="J820"/>
  <c r="J821"/>
  <c r="J822"/>
  <c r="J823"/>
  <c r="J824"/>
  <c r="J1148"/>
  <c r="J1149"/>
  <c r="J1150"/>
  <c r="J1151"/>
  <c r="J1152"/>
  <c r="J1153"/>
  <c r="J1154"/>
  <c r="J1155"/>
  <c r="J1156"/>
  <c r="J1157"/>
  <c r="J1158"/>
  <c r="J1159"/>
  <c r="J1161"/>
  <c r="J1162"/>
  <c r="J1163"/>
  <c r="J1164"/>
  <c r="J1165"/>
  <c r="J1166"/>
  <c r="J1167"/>
  <c r="J1168"/>
  <c r="J1169"/>
  <c r="J1170"/>
  <c r="J1171"/>
  <c r="J1172"/>
  <c r="J1174"/>
  <c r="J1175"/>
  <c r="J1176"/>
  <c r="J1177"/>
  <c r="J1178"/>
  <c r="J1179"/>
  <c r="J1180"/>
  <c r="J1181"/>
  <c r="J1182"/>
  <c r="J1183"/>
  <c r="J1184"/>
  <c r="J1185"/>
  <c r="J1187"/>
  <c r="J1188"/>
  <c r="J1189"/>
  <c r="J1190"/>
  <c r="J1191"/>
  <c r="J1192"/>
  <c r="J1193"/>
  <c r="J1194"/>
  <c r="J1195"/>
  <c r="J1196"/>
  <c r="J1197"/>
  <c r="J1198"/>
  <c r="J683"/>
  <c r="J684"/>
  <c r="J685"/>
  <c r="J686"/>
  <c r="J687"/>
  <c r="J688"/>
  <c r="J689"/>
  <c r="J690"/>
  <c r="J691"/>
  <c r="J692"/>
  <c r="J693"/>
  <c r="J694"/>
  <c r="J826"/>
  <c r="J827"/>
  <c r="J828"/>
  <c r="J829"/>
  <c r="J830"/>
  <c r="J831"/>
  <c r="J832"/>
  <c r="J833"/>
  <c r="J834"/>
  <c r="J835"/>
  <c r="J837"/>
  <c r="J838"/>
  <c r="J839"/>
  <c r="J840"/>
  <c r="J841"/>
  <c r="J842"/>
  <c r="J843"/>
  <c r="J844"/>
  <c r="J845"/>
  <c r="J846"/>
  <c r="J118" l="1"/>
  <c r="J7"/>
  <c r="J643"/>
  <c r="J376"/>
  <c r="J1173"/>
  <c r="J682"/>
  <c r="J108"/>
  <c r="J98"/>
  <c r="J58"/>
  <c r="J38"/>
  <c r="J669"/>
  <c r="J68"/>
  <c r="J48"/>
  <c r="J799"/>
  <c r="J786"/>
  <c r="J773"/>
  <c r="J695"/>
  <c r="J88"/>
  <c r="J78"/>
  <c r="J760"/>
  <c r="J1186"/>
  <c r="J721"/>
  <c r="J280"/>
  <c r="J825"/>
  <c r="J812"/>
  <c r="J656"/>
  <c r="J578"/>
  <c r="J267"/>
  <c r="J1160"/>
  <c r="J1147"/>
  <c r="J747"/>
  <c r="J734"/>
  <c r="J303"/>
  <c r="J552"/>
  <c r="J467"/>
  <c r="J290"/>
  <c r="J187"/>
  <c r="J37" s="1"/>
  <c r="J161"/>
  <c r="J490"/>
  <c r="J323"/>
  <c r="J252"/>
  <c r="J174"/>
  <c r="J148"/>
  <c r="J836"/>
  <c r="J848"/>
  <c r="J849"/>
  <c r="J850"/>
  <c r="J851"/>
  <c r="J852"/>
  <c r="J853"/>
  <c r="J854"/>
  <c r="J855"/>
  <c r="J856"/>
  <c r="J857"/>
  <c r="J859"/>
  <c r="J860"/>
  <c r="J861"/>
  <c r="J862"/>
  <c r="J863"/>
  <c r="J864"/>
  <c r="J865"/>
  <c r="J866"/>
  <c r="J867"/>
  <c r="J868"/>
  <c r="J870"/>
  <c r="J871"/>
  <c r="J872"/>
  <c r="J873"/>
  <c r="J874"/>
  <c r="J875"/>
  <c r="J876"/>
  <c r="J877"/>
  <c r="J878"/>
  <c r="J879"/>
  <c r="J881"/>
  <c r="J882"/>
  <c r="J883"/>
  <c r="J884"/>
  <c r="J885"/>
  <c r="J886"/>
  <c r="J887"/>
  <c r="J888"/>
  <c r="J889"/>
  <c r="J890"/>
  <c r="J892"/>
  <c r="J893"/>
  <c r="J894"/>
  <c r="J895"/>
  <c r="J896"/>
  <c r="J897"/>
  <c r="J898"/>
  <c r="J899"/>
  <c r="J900"/>
  <c r="J901"/>
  <c r="J903"/>
  <c r="J904"/>
  <c r="J905"/>
  <c r="J906"/>
  <c r="J907"/>
  <c r="J908"/>
  <c r="J909"/>
  <c r="J910"/>
  <c r="J911"/>
  <c r="J912"/>
  <c r="J925"/>
  <c r="J926"/>
  <c r="J927"/>
  <c r="J928"/>
  <c r="J929"/>
  <c r="J930"/>
  <c r="J931"/>
  <c r="J932"/>
  <c r="J933"/>
  <c r="J934"/>
  <c r="J980"/>
  <c r="J981"/>
  <c r="J982"/>
  <c r="J983"/>
  <c r="J984"/>
  <c r="J985"/>
  <c r="J986"/>
  <c r="J987"/>
  <c r="J988"/>
  <c r="J989"/>
  <c r="J991"/>
  <c r="J992"/>
  <c r="J993"/>
  <c r="J994"/>
  <c r="J995"/>
  <c r="J996"/>
  <c r="J997"/>
  <c r="J998"/>
  <c r="J999"/>
  <c r="J1000"/>
  <c r="J1002"/>
  <c r="J1003"/>
  <c r="J1004"/>
  <c r="J1005"/>
  <c r="J1006"/>
  <c r="J1007"/>
  <c r="J1008"/>
  <c r="J1009"/>
  <c r="J1010"/>
  <c r="J1011"/>
  <c r="J990" l="1"/>
  <c r="J924"/>
  <c r="J891"/>
  <c r="J869"/>
  <c r="J979"/>
  <c r="J880"/>
  <c r="J847"/>
  <c r="J902"/>
  <c r="J858"/>
  <c r="J1001"/>
  <c r="J1013"/>
  <c r="J1014"/>
  <c r="J1015"/>
  <c r="J1016"/>
  <c r="J1017"/>
  <c r="J1018"/>
  <c r="J1019"/>
  <c r="J1020"/>
  <c r="J1021"/>
  <c r="J1022"/>
  <c r="J1024"/>
  <c r="J1025"/>
  <c r="J1026"/>
  <c r="J1027"/>
  <c r="J1028"/>
  <c r="J1029"/>
  <c r="J1030"/>
  <c r="J1031"/>
  <c r="J1032"/>
  <c r="J1033"/>
  <c r="J1035"/>
  <c r="J1036"/>
  <c r="J1037"/>
  <c r="J1038"/>
  <c r="J1039"/>
  <c r="J1040"/>
  <c r="J1041"/>
  <c r="J1042"/>
  <c r="J1043"/>
  <c r="J1044"/>
  <c r="J1046"/>
  <c r="J1047"/>
  <c r="J1048"/>
  <c r="J1049"/>
  <c r="J1050"/>
  <c r="J1051"/>
  <c r="J1052"/>
  <c r="J1053"/>
  <c r="J1054"/>
  <c r="J1055"/>
  <c r="J1057"/>
  <c r="J1058"/>
  <c r="J1059"/>
  <c r="J1060"/>
  <c r="J1061"/>
  <c r="J1062"/>
  <c r="J1063"/>
  <c r="J1064"/>
  <c r="J1065"/>
  <c r="J1066"/>
  <c r="J1067"/>
  <c r="J1068"/>
  <c r="J1070"/>
  <c r="J1071"/>
  <c r="J1072"/>
  <c r="J1073"/>
  <c r="J1074"/>
  <c r="J1075"/>
  <c r="J1076"/>
  <c r="J1077"/>
  <c r="J1078"/>
  <c r="J1079"/>
  <c r="J1080"/>
  <c r="J1081"/>
  <c r="J1322"/>
  <c r="J1323"/>
  <c r="J1324"/>
  <c r="J1325"/>
  <c r="J1326"/>
  <c r="J1327"/>
  <c r="J1328"/>
  <c r="J1329"/>
  <c r="J1330"/>
  <c r="J1331"/>
  <c r="J1332"/>
  <c r="J1202"/>
  <c r="J1203"/>
  <c r="J1204"/>
  <c r="J1205"/>
  <c r="J1206"/>
  <c r="J1207"/>
  <c r="J1208"/>
  <c r="J1209"/>
  <c r="J1210"/>
  <c r="J1211"/>
  <c r="J1212"/>
  <c r="J1213"/>
  <c r="J1214"/>
  <c r="J1215"/>
  <c r="J1217"/>
  <c r="J1218"/>
  <c r="J1219"/>
  <c r="J1220"/>
  <c r="J1221"/>
  <c r="J1222"/>
  <c r="J1223"/>
  <c r="J1224"/>
  <c r="J1225"/>
  <c r="J1226"/>
  <c r="J1227"/>
  <c r="J1228"/>
  <c r="J1229"/>
  <c r="J1230"/>
  <c r="J1232"/>
  <c r="J1233"/>
  <c r="J1234"/>
  <c r="J1235"/>
  <c r="J1236"/>
  <c r="J1237"/>
  <c r="J1238"/>
  <c r="J1239"/>
  <c r="J1240"/>
  <c r="J1241"/>
  <c r="J1242"/>
  <c r="J1243"/>
  <c r="J1244"/>
  <c r="J1245"/>
  <c r="J1247"/>
  <c r="J1248"/>
  <c r="J1249"/>
  <c r="J1250"/>
  <c r="J1251"/>
  <c r="J1252"/>
  <c r="J1253"/>
  <c r="J1254"/>
  <c r="J1255"/>
  <c r="J1256"/>
  <c r="J1257"/>
  <c r="J1258"/>
  <c r="J1259"/>
  <c r="J1260"/>
  <c r="J1310"/>
  <c r="J1311"/>
  <c r="J1312"/>
  <c r="J1313"/>
  <c r="J1314"/>
  <c r="J1315"/>
  <c r="J1316"/>
  <c r="J1317"/>
  <c r="J1318"/>
  <c r="J1319"/>
  <c r="J1320"/>
  <c r="E79" i="3"/>
  <c r="E12" i="4"/>
  <c r="E9" i="5"/>
  <c r="E12"/>
  <c r="E15"/>
  <c r="E8"/>
  <c r="J1296" i="2"/>
  <c r="J1295"/>
  <c r="J1294"/>
  <c r="J1293"/>
  <c r="J1292"/>
  <c r="J1291"/>
  <c r="J1290"/>
  <c r="J1289"/>
  <c r="J1288"/>
  <c r="J1287"/>
  <c r="J1286"/>
  <c r="H1285"/>
  <c r="J1308"/>
  <c r="J1307"/>
  <c r="J1306"/>
  <c r="J1305"/>
  <c r="J1304"/>
  <c r="J1303"/>
  <c r="J1302"/>
  <c r="J1301"/>
  <c r="J1300"/>
  <c r="J1299"/>
  <c r="J1298"/>
  <c r="H1297"/>
  <c r="J1284"/>
  <c r="J1283"/>
  <c r="J1282"/>
  <c r="J1281"/>
  <c r="J1280"/>
  <c r="J1279"/>
  <c r="J1278"/>
  <c r="J1277"/>
  <c r="J1276"/>
  <c r="J1275"/>
  <c r="J1274"/>
  <c r="H1273"/>
  <c r="H1045"/>
  <c r="H1034"/>
  <c r="H1023"/>
  <c r="H1012"/>
  <c r="H1001"/>
  <c r="H990"/>
  <c r="H979"/>
  <c r="H924"/>
  <c r="H902"/>
  <c r="H891"/>
  <c r="H880"/>
  <c r="H869"/>
  <c r="H858"/>
  <c r="H847"/>
  <c r="H836"/>
  <c r="J263"/>
  <c r="J198"/>
  <c r="J185"/>
  <c r="J171"/>
  <c r="J164"/>
  <c r="J163"/>
  <c r="J177"/>
  <c r="J176"/>
  <c r="J255"/>
  <c r="J254"/>
  <c r="J189"/>
  <c r="J188"/>
  <c r="H682"/>
  <c r="H721"/>
  <c r="J1309" l="1"/>
  <c r="J1246"/>
  <c r="J1321"/>
  <c r="J1056"/>
  <c r="J1012"/>
  <c r="J1216"/>
  <c r="J1034"/>
  <c r="J1201"/>
  <c r="J1069"/>
  <c r="J1023"/>
  <c r="J1231"/>
  <c r="J1045"/>
  <c r="J1297"/>
  <c r="J1285"/>
  <c r="J1273"/>
  <c r="H118"/>
  <c r="H108"/>
  <c r="H98"/>
  <c r="H88"/>
  <c r="H78"/>
  <c r="H68"/>
  <c r="H58"/>
  <c r="H48"/>
  <c r="H38"/>
  <c r="H1069"/>
  <c r="H1056"/>
  <c r="H825"/>
  <c r="H1147"/>
  <c r="H695"/>
  <c r="H669"/>
  <c r="H656"/>
  <c r="H643"/>
  <c r="E26" i="5"/>
  <c r="E25"/>
  <c r="E24"/>
  <c r="E23"/>
  <c r="E22"/>
  <c r="E21"/>
  <c r="E20"/>
  <c r="E19"/>
  <c r="E18"/>
  <c r="E17"/>
  <c r="E16"/>
  <c r="E14"/>
  <c r="E13"/>
  <c r="E11"/>
  <c r="E10"/>
  <c r="E97" i="4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H390" i="1"/>
  <c r="E70" i="4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I48"/>
  <c r="E48"/>
  <c r="I47"/>
  <c r="E47"/>
  <c r="I46"/>
  <c r="E46"/>
  <c r="I45"/>
  <c r="E45"/>
  <c r="I44"/>
  <c r="E44"/>
  <c r="E43"/>
  <c r="E42"/>
  <c r="E41"/>
  <c r="E40"/>
  <c r="E39"/>
  <c r="E38"/>
  <c r="E37"/>
  <c r="E36"/>
  <c r="E35"/>
  <c r="E34"/>
  <c r="E33"/>
  <c r="E32"/>
  <c r="E31"/>
  <c r="E30"/>
  <c r="I29"/>
  <c r="E29"/>
  <c r="E28"/>
  <c r="E27"/>
  <c r="E26"/>
  <c r="E25"/>
  <c r="E24"/>
  <c r="E23"/>
  <c r="E22"/>
  <c r="E21"/>
  <c r="E20"/>
  <c r="E19"/>
  <c r="E18"/>
  <c r="E17"/>
  <c r="E16"/>
  <c r="E15"/>
  <c r="E14"/>
  <c r="E13"/>
  <c r="E11"/>
  <c r="E10"/>
  <c r="E9"/>
  <c r="E8"/>
  <c r="E120" i="3"/>
  <c r="E119"/>
  <c r="E118"/>
  <c r="E117"/>
  <c r="E116"/>
  <c r="E115"/>
  <c r="E110"/>
  <c r="E109"/>
  <c r="E108"/>
  <c r="E107"/>
  <c r="E106"/>
  <c r="E105"/>
  <c r="E104"/>
  <c r="E103"/>
  <c r="E102"/>
  <c r="E101"/>
  <c r="E100"/>
  <c r="E99"/>
  <c r="E97"/>
  <c r="E96"/>
  <c r="E95"/>
  <c r="E94"/>
  <c r="E93"/>
  <c r="E92"/>
  <c r="E91"/>
  <c r="E90"/>
  <c r="E89"/>
  <c r="E88"/>
  <c r="E87"/>
  <c r="E86"/>
  <c r="E84"/>
  <c r="E83"/>
  <c r="E82"/>
  <c r="E81"/>
  <c r="E80"/>
  <c r="E78"/>
  <c r="E77"/>
  <c r="E76"/>
  <c r="E75"/>
  <c r="E74"/>
  <c r="E73"/>
  <c r="E70"/>
  <c r="E67"/>
  <c r="E66"/>
  <c r="E65"/>
  <c r="E64"/>
  <c r="E63"/>
  <c r="E62"/>
  <c r="E60"/>
  <c r="E59"/>
  <c r="E58"/>
  <c r="E57"/>
  <c r="E56"/>
  <c r="E55"/>
  <c r="E54"/>
  <c r="E53"/>
  <c r="E52"/>
  <c r="E51"/>
  <c r="E50"/>
  <c r="E49"/>
  <c r="E48"/>
  <c r="E46"/>
  <c r="E45"/>
  <c r="E44"/>
  <c r="E43"/>
  <c r="E42"/>
  <c r="E41"/>
  <c r="E40"/>
  <c r="E38"/>
  <c r="E37"/>
  <c r="E36"/>
  <c r="E35"/>
  <c r="E34"/>
  <c r="E33"/>
  <c r="E32"/>
  <c r="E31"/>
  <c r="E30"/>
  <c r="E28"/>
  <c r="E27"/>
  <c r="E26"/>
  <c r="E25"/>
  <c r="E24"/>
  <c r="E23"/>
  <c r="E22"/>
  <c r="E21"/>
  <c r="E20"/>
  <c r="E19"/>
  <c r="E18"/>
  <c r="E16"/>
  <c r="E15"/>
  <c r="E14"/>
  <c r="E13"/>
  <c r="E12"/>
  <c r="E11"/>
  <c r="E10"/>
  <c r="E9"/>
  <c r="E8"/>
  <c r="E7"/>
  <c r="E6"/>
  <c r="H1309" i="2"/>
  <c r="H1246"/>
  <c r="H1231"/>
  <c r="H1216"/>
  <c r="H1201"/>
  <c r="H1321"/>
  <c r="H1186"/>
  <c r="H1173"/>
  <c r="H1160"/>
  <c r="H812"/>
  <c r="H799"/>
  <c r="H786"/>
  <c r="H773"/>
  <c r="H760"/>
  <c r="H747"/>
  <c r="H734"/>
  <c r="H578"/>
  <c r="H552"/>
  <c r="H490"/>
  <c r="H467"/>
  <c r="H376"/>
  <c r="H323"/>
  <c r="H303"/>
  <c r="H290"/>
  <c r="H280"/>
  <c r="H267"/>
  <c r="H513" i="1"/>
  <c r="H497"/>
  <c r="H482"/>
  <c r="H467"/>
  <c r="H455"/>
  <c r="H448"/>
  <c r="H435"/>
  <c r="H364"/>
  <c r="H355"/>
  <c r="H346"/>
  <c r="H337"/>
  <c r="H328"/>
  <c r="H319"/>
  <c r="H310"/>
  <c r="H301"/>
  <c r="H292"/>
  <c r="H283"/>
  <c r="H274"/>
  <c r="H265"/>
  <c r="H256"/>
  <c r="H247"/>
  <c r="H238"/>
  <c r="H229"/>
  <c r="H221"/>
  <c r="H213"/>
  <c r="H205"/>
  <c r="H197"/>
  <c r="H186"/>
  <c r="H177"/>
  <c r="H168"/>
  <c r="H158"/>
  <c r="H148"/>
  <c r="H139"/>
  <c r="H131"/>
  <c r="H123"/>
  <c r="H110"/>
  <c r="H97"/>
  <c r="H87"/>
  <c r="H74"/>
  <c r="H59"/>
  <c r="H46"/>
  <c r="H33"/>
  <c r="H20"/>
  <c r="H7"/>
  <c r="J402"/>
  <c r="J401"/>
  <c r="J446"/>
  <c r="H7" i="2"/>
  <c r="H148"/>
  <c r="H161"/>
  <c r="H174"/>
  <c r="H187"/>
  <c r="H252"/>
  <c r="J8" i="1"/>
  <c r="J9"/>
  <c r="J10"/>
  <c r="J11"/>
  <c r="J12"/>
  <c r="J13"/>
  <c r="J14"/>
  <c r="J15"/>
  <c r="J16"/>
  <c r="J17"/>
  <c r="J18"/>
  <c r="J19"/>
  <c r="J21"/>
  <c r="J22"/>
  <c r="J23"/>
  <c r="J24"/>
  <c r="J25"/>
  <c r="J26"/>
  <c r="J27"/>
  <c r="J28"/>
  <c r="J29"/>
  <c r="J30"/>
  <c r="J31"/>
  <c r="J32"/>
  <c r="J34"/>
  <c r="J35"/>
  <c r="J36"/>
  <c r="J37"/>
  <c r="J38"/>
  <c r="J39"/>
  <c r="J40"/>
  <c r="J41"/>
  <c r="J42"/>
  <c r="J43"/>
  <c r="J44"/>
  <c r="J45"/>
  <c r="J47"/>
  <c r="J48"/>
  <c r="J49"/>
  <c r="J50"/>
  <c r="J51"/>
  <c r="J52"/>
  <c r="J53"/>
  <c r="J54"/>
  <c r="J55"/>
  <c r="J56"/>
  <c r="J57"/>
  <c r="J58"/>
  <c r="J60"/>
  <c r="J61"/>
  <c r="J62"/>
  <c r="J63"/>
  <c r="J64"/>
  <c r="J65"/>
  <c r="J66"/>
  <c r="J67"/>
  <c r="J68"/>
  <c r="J69"/>
  <c r="J70"/>
  <c r="J71"/>
  <c r="J75"/>
  <c r="J76"/>
  <c r="J77"/>
  <c r="J78"/>
  <c r="J79"/>
  <c r="J80"/>
  <c r="J81"/>
  <c r="J82"/>
  <c r="J83"/>
  <c r="J84"/>
  <c r="J85"/>
  <c r="J86"/>
  <c r="J88"/>
  <c r="J89"/>
  <c r="J90"/>
  <c r="J91"/>
  <c r="J92"/>
  <c r="J93"/>
  <c r="J94"/>
  <c r="J95"/>
  <c r="J96"/>
  <c r="J98"/>
  <c r="J99"/>
  <c r="J100"/>
  <c r="J101"/>
  <c r="J102"/>
  <c r="J103"/>
  <c r="J104"/>
  <c r="J105"/>
  <c r="J106"/>
  <c r="J107"/>
  <c r="J108"/>
  <c r="J109"/>
  <c r="J111"/>
  <c r="J112"/>
  <c r="J113"/>
  <c r="J114"/>
  <c r="J115"/>
  <c r="J116"/>
  <c r="J117"/>
  <c r="J118"/>
  <c r="J119"/>
  <c r="J120"/>
  <c r="J121"/>
  <c r="J122"/>
  <c r="J124"/>
  <c r="J125"/>
  <c r="J126"/>
  <c r="J127"/>
  <c r="J128"/>
  <c r="J129"/>
  <c r="J130"/>
  <c r="J132"/>
  <c r="J133"/>
  <c r="J134"/>
  <c r="J135"/>
  <c r="J136"/>
  <c r="J137"/>
  <c r="J138"/>
  <c r="J140"/>
  <c r="J141"/>
  <c r="J142"/>
  <c r="J143"/>
  <c r="J144"/>
  <c r="J145"/>
  <c r="J146"/>
  <c r="J147"/>
  <c r="J149"/>
  <c r="J150"/>
  <c r="J151"/>
  <c r="J152"/>
  <c r="J153"/>
  <c r="J154"/>
  <c r="J155"/>
  <c r="J156"/>
  <c r="J157"/>
  <c r="J159"/>
  <c r="J160"/>
  <c r="J161"/>
  <c r="J162"/>
  <c r="J163"/>
  <c r="J164"/>
  <c r="J165"/>
  <c r="J166"/>
  <c r="J167"/>
  <c r="J169"/>
  <c r="J170"/>
  <c r="J171"/>
  <c r="J172"/>
  <c r="J173"/>
  <c r="J174"/>
  <c r="J175"/>
  <c r="J176"/>
  <c r="J178"/>
  <c r="J179"/>
  <c r="J180"/>
  <c r="J181"/>
  <c r="J182"/>
  <c r="J183"/>
  <c r="J184"/>
  <c r="J185"/>
  <c r="J187"/>
  <c r="J188"/>
  <c r="J189"/>
  <c r="J190"/>
  <c r="J191"/>
  <c r="J192"/>
  <c r="J193"/>
  <c r="J194"/>
  <c r="J198"/>
  <c r="J199"/>
  <c r="J200"/>
  <c r="J201"/>
  <c r="J202"/>
  <c r="J203"/>
  <c r="J204"/>
  <c r="J206"/>
  <c r="J207"/>
  <c r="J208"/>
  <c r="J209"/>
  <c r="J210"/>
  <c r="J211"/>
  <c r="J212"/>
  <c r="J214"/>
  <c r="J215"/>
  <c r="J216"/>
  <c r="J217"/>
  <c r="J218"/>
  <c r="J219"/>
  <c r="J220"/>
  <c r="J222"/>
  <c r="J223"/>
  <c r="J224"/>
  <c r="J225"/>
  <c r="J226"/>
  <c r="J227"/>
  <c r="J228"/>
  <c r="J230"/>
  <c r="J231"/>
  <c r="J232"/>
  <c r="J233"/>
  <c r="J234"/>
  <c r="J235"/>
  <c r="J236"/>
  <c r="J237"/>
  <c r="J239"/>
  <c r="J240"/>
  <c r="J241"/>
  <c r="J242"/>
  <c r="J243"/>
  <c r="J244"/>
  <c r="J245"/>
  <c r="J246"/>
  <c r="J248"/>
  <c r="J249"/>
  <c r="J250"/>
  <c r="J251"/>
  <c r="J252"/>
  <c r="J253"/>
  <c r="J254"/>
  <c r="J255"/>
  <c r="J257"/>
  <c r="J258"/>
  <c r="J259"/>
  <c r="J260"/>
  <c r="J261"/>
  <c r="J262"/>
  <c r="J263"/>
  <c r="J264"/>
  <c r="J266"/>
  <c r="J267"/>
  <c r="J268"/>
  <c r="J269"/>
  <c r="J270"/>
  <c r="J271"/>
  <c r="J272"/>
  <c r="J273"/>
  <c r="J275"/>
  <c r="J276"/>
  <c r="J277"/>
  <c r="J278"/>
  <c r="J279"/>
  <c r="J280"/>
  <c r="J281"/>
  <c r="J282"/>
  <c r="J284"/>
  <c r="J285"/>
  <c r="J286"/>
  <c r="J287"/>
  <c r="J288"/>
  <c r="J289"/>
  <c r="J290"/>
  <c r="J291"/>
  <c r="J293"/>
  <c r="J294"/>
  <c r="J295"/>
  <c r="J296"/>
  <c r="J297"/>
  <c r="J298"/>
  <c r="J299"/>
  <c r="J300"/>
  <c r="J302"/>
  <c r="J303"/>
  <c r="J304"/>
  <c r="J305"/>
  <c r="J306"/>
  <c r="J307"/>
  <c r="J308"/>
  <c r="J309"/>
  <c r="J311"/>
  <c r="J312"/>
  <c r="J313"/>
  <c r="J314"/>
  <c r="J315"/>
  <c r="J316"/>
  <c r="J317"/>
  <c r="J318"/>
  <c r="J320"/>
  <c r="J321"/>
  <c r="J322"/>
  <c r="J323"/>
  <c r="J324"/>
  <c r="J325"/>
  <c r="J326"/>
  <c r="J327"/>
  <c r="J329"/>
  <c r="J330"/>
  <c r="J331"/>
  <c r="J332"/>
  <c r="J333"/>
  <c r="J334"/>
  <c r="J335"/>
  <c r="J336"/>
  <c r="J338"/>
  <c r="J339"/>
  <c r="J340"/>
  <c r="J341"/>
  <c r="J342"/>
  <c r="J343"/>
  <c r="J344"/>
  <c r="J345"/>
  <c r="J347"/>
  <c r="J348"/>
  <c r="J349"/>
  <c r="J350"/>
  <c r="J351"/>
  <c r="J352"/>
  <c r="J353"/>
  <c r="J354"/>
  <c r="J356"/>
  <c r="J357"/>
  <c r="J358"/>
  <c r="J359"/>
  <c r="J360"/>
  <c r="J361"/>
  <c r="J362"/>
  <c r="J363"/>
  <c r="J365"/>
  <c r="J366"/>
  <c r="J367"/>
  <c r="J368"/>
  <c r="J369"/>
  <c r="J370"/>
  <c r="J371"/>
  <c r="J372"/>
  <c r="J391"/>
  <c r="J392"/>
  <c r="J393"/>
  <c r="J394"/>
  <c r="J395"/>
  <c r="J396"/>
  <c r="J397"/>
  <c r="J398"/>
  <c r="J399"/>
  <c r="J400"/>
  <c r="J403"/>
  <c r="J404"/>
  <c r="J436"/>
  <c r="J437"/>
  <c r="J438"/>
  <c r="J439"/>
  <c r="J440"/>
  <c r="J441"/>
  <c r="J442"/>
  <c r="J443"/>
  <c r="J444"/>
  <c r="J445"/>
  <c r="J447"/>
  <c r="J449"/>
  <c r="J450"/>
  <c r="J451"/>
  <c r="J452"/>
  <c r="J453"/>
  <c r="J454"/>
  <c r="J456"/>
  <c r="J457"/>
  <c r="J458"/>
  <c r="J459"/>
  <c r="J460"/>
  <c r="J461"/>
  <c r="J462"/>
  <c r="J463"/>
  <c r="J464"/>
  <c r="J465"/>
  <c r="J466"/>
  <c r="J468"/>
  <c r="J469"/>
  <c r="J470"/>
  <c r="J471"/>
  <c r="J472"/>
  <c r="J473"/>
  <c r="J474"/>
  <c r="J475"/>
  <c r="J476"/>
  <c r="J477"/>
  <c r="J478"/>
  <c r="J479"/>
  <c r="J480"/>
  <c r="J481"/>
  <c r="J483"/>
  <c r="J484"/>
  <c r="J485"/>
  <c r="J486"/>
  <c r="J487"/>
  <c r="J488"/>
  <c r="J489"/>
  <c r="J490"/>
  <c r="J491"/>
  <c r="J492"/>
  <c r="J493"/>
  <c r="J494"/>
  <c r="J495"/>
  <c r="J496"/>
  <c r="J498"/>
  <c r="J499"/>
  <c r="J500"/>
  <c r="J501"/>
  <c r="J502"/>
  <c r="J503"/>
  <c r="J504"/>
  <c r="J505"/>
  <c r="J506"/>
  <c r="J507"/>
  <c r="J508"/>
  <c r="J509"/>
  <c r="J510"/>
  <c r="J511"/>
  <c r="J514"/>
  <c r="J515"/>
  <c r="J516"/>
  <c r="J517"/>
  <c r="J1200" i="2" l="1"/>
  <c r="H1200"/>
  <c r="J266"/>
  <c r="H266"/>
  <c r="J328" i="1"/>
  <c r="J59"/>
  <c r="H6"/>
  <c r="E6" i="5"/>
  <c r="E6" i="4"/>
  <c r="B11" i="6" s="1"/>
  <c r="J197" i="1"/>
  <c r="J186"/>
  <c r="J74"/>
  <c r="H37" i="2"/>
  <c r="E2" i="3"/>
  <c r="B10" i="6" s="1"/>
  <c r="J435" i="1"/>
  <c r="J455"/>
  <c r="J283"/>
  <c r="J265"/>
  <c r="J256"/>
  <c r="J110"/>
  <c r="J46"/>
  <c r="J467"/>
  <c r="J390"/>
  <c r="J364"/>
  <c r="J337"/>
  <c r="J292"/>
  <c r="J229"/>
  <c r="J221"/>
  <c r="J158"/>
  <c r="J148"/>
  <c r="J97"/>
  <c r="J87"/>
  <c r="J33"/>
  <c r="J20"/>
  <c r="J7"/>
  <c r="H73"/>
  <c r="H196"/>
  <c r="J513"/>
  <c r="J497"/>
  <c r="J482"/>
  <c r="J448"/>
  <c r="J355"/>
  <c r="J346"/>
  <c r="J319"/>
  <c r="J310"/>
  <c r="J301"/>
  <c r="J274"/>
  <c r="J247"/>
  <c r="J238"/>
  <c r="J213"/>
  <c r="J205"/>
  <c r="J177"/>
  <c r="J168"/>
  <c r="J139"/>
  <c r="J131"/>
  <c r="J123"/>
  <c r="J2" i="2" l="1"/>
  <c r="B9" i="6" s="1"/>
  <c r="J196" i="1"/>
  <c r="J73"/>
  <c r="J6"/>
  <c r="B8" i="6" l="1"/>
  <c r="B15" l="1"/>
  <c r="B17" s="1"/>
  <c r="K15" i="2" l="1"/>
  <c r="L15" s="1"/>
  <c r="M15" s="1"/>
  <c r="K1131"/>
  <c r="L1131" s="1"/>
  <c r="M1131" s="1"/>
  <c r="K1144"/>
  <c r="L1144" s="1"/>
  <c r="M1144" s="1"/>
  <c r="K1120"/>
  <c r="L1120" s="1"/>
  <c r="M1120" s="1"/>
  <c r="K1084"/>
  <c r="L1084" s="1"/>
  <c r="M1084" s="1"/>
  <c r="K948"/>
  <c r="L948" s="1"/>
  <c r="M948" s="1"/>
  <c r="K952"/>
  <c r="L952" s="1"/>
  <c r="M952" s="1"/>
  <c r="K971"/>
  <c r="L971" s="1"/>
  <c r="M971" s="1"/>
  <c r="K719"/>
  <c r="L719" s="1"/>
  <c r="M719" s="1"/>
  <c r="K609"/>
  <c r="L609" s="1"/>
  <c r="M609" s="1"/>
  <c r="K618"/>
  <c r="L618" s="1"/>
  <c r="M618" s="1"/>
  <c r="K506"/>
  <c r="L506" s="1"/>
  <c r="M506" s="1"/>
  <c r="K548"/>
  <c r="L548" s="1"/>
  <c r="M548" s="1"/>
  <c r="K527"/>
  <c r="L527" s="1"/>
  <c r="M527" s="1"/>
  <c r="K574"/>
  <c r="L574" s="1"/>
  <c r="M574" s="1"/>
  <c r="K557"/>
  <c r="L557" s="1"/>
  <c r="M557" s="1"/>
  <c r="K592"/>
  <c r="L592" s="1"/>
  <c r="M592" s="1"/>
  <c r="K463"/>
  <c r="L463" s="1"/>
  <c r="M463" s="1"/>
  <c r="K410"/>
  <c r="L410" s="1"/>
  <c r="M410" s="1"/>
  <c r="K483"/>
  <c r="L483" s="1"/>
  <c r="M483" s="1"/>
  <c r="K434"/>
  <c r="L434" s="1"/>
  <c r="M434" s="1"/>
  <c r="K417"/>
  <c r="L417" s="1"/>
  <c r="M417" s="1"/>
  <c r="K430" i="1"/>
  <c r="L430" s="1"/>
  <c r="M430" s="1"/>
  <c r="K425"/>
  <c r="L425" s="1"/>
  <c r="M425" s="1"/>
  <c r="K377"/>
  <c r="L377" s="1"/>
  <c r="M377" s="1"/>
  <c r="K364" i="2"/>
  <c r="L364" s="1"/>
  <c r="M364" s="1"/>
  <c r="K360"/>
  <c r="L360" s="1"/>
  <c r="M360" s="1"/>
  <c r="K318"/>
  <c r="L318" s="1"/>
  <c r="M318" s="1"/>
  <c r="K220"/>
  <c r="L220" s="1"/>
  <c r="M220" s="1"/>
  <c r="K205"/>
  <c r="L205" s="1"/>
  <c r="M205" s="1"/>
  <c r="K231"/>
  <c r="L231" s="1"/>
  <c r="M231" s="1"/>
  <c r="K219"/>
  <c r="L219" s="1"/>
  <c r="M219" s="1"/>
  <c r="K139"/>
  <c r="L139" s="1"/>
  <c r="M139" s="1"/>
  <c r="K1332"/>
  <c r="L1332" s="1"/>
  <c r="M1332" s="1"/>
  <c r="K1322"/>
  <c r="L1322" s="1"/>
  <c r="M1322" s="1"/>
  <c r="K1313"/>
  <c r="L1313" s="1"/>
  <c r="M1313" s="1"/>
  <c r="K1304"/>
  <c r="L1304" s="1"/>
  <c r="M1304" s="1"/>
  <c r="K1295"/>
  <c r="L1295" s="1"/>
  <c r="M1295" s="1"/>
  <c r="K1287"/>
  <c r="L1287" s="1"/>
  <c r="M1287" s="1"/>
  <c r="K1278"/>
  <c r="L1278" s="1"/>
  <c r="M1278" s="1"/>
  <c r="K1257"/>
  <c r="L1257" s="1"/>
  <c r="M1257" s="1"/>
  <c r="K1249"/>
  <c r="L1249" s="1"/>
  <c r="M1249" s="1"/>
  <c r="K1240"/>
  <c r="L1240" s="1"/>
  <c r="M1240" s="1"/>
  <c r="K1232"/>
  <c r="L1232" s="1"/>
  <c r="M1232" s="1"/>
  <c r="K1223"/>
  <c r="L1223" s="1"/>
  <c r="M1223" s="1"/>
  <c r="K1214"/>
  <c r="L1214" s="1"/>
  <c r="M1214" s="1"/>
  <c r="K1206"/>
  <c r="L1206" s="1"/>
  <c r="M1206" s="1"/>
  <c r="K1195"/>
  <c r="L1195" s="1"/>
  <c r="M1195" s="1"/>
  <c r="K1187"/>
  <c r="L1187" s="1"/>
  <c r="M1187" s="1"/>
  <c r="K1178"/>
  <c r="L1178" s="1"/>
  <c r="M1178" s="1"/>
  <c r="K1169"/>
  <c r="L1169" s="1"/>
  <c r="M1169" s="1"/>
  <c r="K1161"/>
  <c r="L1161" s="1"/>
  <c r="M1161" s="1"/>
  <c r="K1152"/>
  <c r="L1152" s="1"/>
  <c r="M1152" s="1"/>
  <c r="K1078"/>
  <c r="L1078" s="1"/>
  <c r="M1078" s="1"/>
  <c r="K1070"/>
  <c r="L1070" s="1"/>
  <c r="M1070" s="1"/>
  <c r="K1061"/>
  <c r="L1061" s="1"/>
  <c r="M1061" s="1"/>
  <c r="K1052"/>
  <c r="L1052" s="1"/>
  <c r="M1052" s="1"/>
  <c r="K1043"/>
  <c r="L1043" s="1"/>
  <c r="M1043" s="1"/>
  <c r="K1035"/>
  <c r="L1035" s="1"/>
  <c r="M1035" s="1"/>
  <c r="K1026"/>
  <c r="L1026" s="1"/>
  <c r="M1026" s="1"/>
  <c r="K1017"/>
  <c r="L1017" s="1"/>
  <c r="M1017" s="1"/>
  <c r="K1008"/>
  <c r="L1008" s="1"/>
  <c r="M1008" s="1"/>
  <c r="K999"/>
  <c r="L999" s="1"/>
  <c r="M999" s="1"/>
  <c r="K991"/>
  <c r="L991" s="1"/>
  <c r="M991" s="1"/>
  <c r="K982"/>
  <c r="L982" s="1"/>
  <c r="M982" s="1"/>
  <c r="K929"/>
  <c r="L929" s="1"/>
  <c r="M929" s="1"/>
  <c r="K909"/>
  <c r="L909" s="1"/>
  <c r="M909" s="1"/>
  <c r="K900"/>
  <c r="L900" s="1"/>
  <c r="M900" s="1"/>
  <c r="K892"/>
  <c r="L892" s="1"/>
  <c r="M892" s="1"/>
  <c r="K883"/>
  <c r="L883" s="1"/>
  <c r="M883" s="1"/>
  <c r="K874"/>
  <c r="L874" s="1"/>
  <c r="M874" s="1"/>
  <c r="K865"/>
  <c r="L865" s="1"/>
  <c r="M865" s="1"/>
  <c r="K856"/>
  <c r="L856" s="1"/>
  <c r="M856" s="1"/>
  <c r="K848"/>
  <c r="L848" s="1"/>
  <c r="M848" s="1"/>
  <c r="K839"/>
  <c r="L839" s="1"/>
  <c r="M839" s="1"/>
  <c r="K830"/>
  <c r="L830" s="1"/>
  <c r="M830" s="1"/>
  <c r="K821"/>
  <c r="L821" s="1"/>
  <c r="M821" s="1"/>
  <c r="K813"/>
  <c r="L813" s="1"/>
  <c r="M813" s="1"/>
  <c r="K804"/>
  <c r="L804" s="1"/>
  <c r="M804" s="1"/>
  <c r="K795"/>
  <c r="L795" s="1"/>
  <c r="M795" s="1"/>
  <c r="K787"/>
  <c r="L787" s="1"/>
  <c r="M787" s="1"/>
  <c r="K778"/>
  <c r="L778" s="1"/>
  <c r="M778" s="1"/>
  <c r="K769"/>
  <c r="L769" s="1"/>
  <c r="M769" s="1"/>
  <c r="K761"/>
  <c r="L761" s="1"/>
  <c r="M761" s="1"/>
  <c r="K752"/>
  <c r="L752" s="1"/>
  <c r="M752" s="1"/>
  <c r="K743"/>
  <c r="L743" s="1"/>
  <c r="M743" s="1"/>
  <c r="K735"/>
  <c r="L735" s="1"/>
  <c r="M735" s="1"/>
  <c r="K726"/>
  <c r="L726" s="1"/>
  <c r="M726" s="1"/>
  <c r="K704"/>
  <c r="L704" s="1"/>
  <c r="M704" s="1"/>
  <c r="K696"/>
  <c r="L696" s="1"/>
  <c r="M696" s="1"/>
  <c r="K687"/>
  <c r="L687" s="1"/>
  <c r="M687" s="1"/>
  <c r="K678"/>
  <c r="L678" s="1"/>
  <c r="M678" s="1"/>
  <c r="K670"/>
  <c r="L670" s="1"/>
  <c r="M670" s="1"/>
  <c r="K661"/>
  <c r="L661" s="1"/>
  <c r="M661" s="1"/>
  <c r="K652"/>
  <c r="L652" s="1"/>
  <c r="M652" s="1"/>
  <c r="K644"/>
  <c r="L644" s="1"/>
  <c r="M644" s="1"/>
  <c r="K492"/>
  <c r="L492" s="1"/>
  <c r="M492" s="1"/>
  <c r="K473"/>
  <c r="L473" s="1"/>
  <c r="M473" s="1"/>
  <c r="K386"/>
  <c r="L386" s="1"/>
  <c r="M386" s="1"/>
  <c r="K378"/>
  <c r="L378" s="1"/>
  <c r="M378" s="1"/>
  <c r="K329"/>
  <c r="L329" s="1"/>
  <c r="M329" s="1"/>
  <c r="K307"/>
  <c r="L307" s="1"/>
  <c r="M307" s="1"/>
  <c r="K298"/>
  <c r="L298" s="1"/>
  <c r="M298" s="1"/>
  <c r="K289"/>
  <c r="L289" s="1"/>
  <c r="M289" s="1"/>
  <c r="K281"/>
  <c r="L281" s="1"/>
  <c r="M281" s="1"/>
  <c r="K272"/>
  <c r="L272" s="1"/>
  <c r="M272" s="1"/>
  <c r="K261"/>
  <c r="L261" s="1"/>
  <c r="M261" s="1"/>
  <c r="K253"/>
  <c r="L253" s="1"/>
  <c r="M253" s="1"/>
  <c r="K192"/>
  <c r="L192" s="1"/>
  <c r="M192" s="1"/>
  <c r="K183"/>
  <c r="L183" s="1"/>
  <c r="M183" s="1"/>
  <c r="K175"/>
  <c r="L175" s="1"/>
  <c r="M175" s="1"/>
  <c r="K166"/>
  <c r="L166" s="1"/>
  <c r="M166" s="1"/>
  <c r="K157"/>
  <c r="L157" s="1"/>
  <c r="M157" s="1"/>
  <c r="K149"/>
  <c r="L149" s="1"/>
  <c r="M149" s="1"/>
  <c r="K120"/>
  <c r="L120" s="1"/>
  <c r="M120" s="1"/>
  <c r="K111"/>
  <c r="L111" s="1"/>
  <c r="M111" s="1"/>
  <c r="K102"/>
  <c r="L102" s="1"/>
  <c r="M102" s="1"/>
  <c r="K93"/>
  <c r="L93" s="1"/>
  <c r="M93" s="1"/>
  <c r="K84"/>
  <c r="L84" s="1"/>
  <c r="M84" s="1"/>
  <c r="K75"/>
  <c r="L75" s="1"/>
  <c r="M75" s="1"/>
  <c r="K66"/>
  <c r="L66" s="1"/>
  <c r="M66" s="1"/>
  <c r="K57"/>
  <c r="L57" s="1"/>
  <c r="M57" s="1"/>
  <c r="K49"/>
  <c r="L49" s="1"/>
  <c r="M49" s="1"/>
  <c r="K40"/>
  <c r="L40" s="1"/>
  <c r="M40" s="1"/>
  <c r="K26"/>
  <c r="L26" s="1"/>
  <c r="M26" s="1"/>
  <c r="K2"/>
  <c r="L2" s="1"/>
  <c r="M2" s="1"/>
  <c r="K508" i="1"/>
  <c r="L508" s="1"/>
  <c r="M508" s="1"/>
  <c r="K500"/>
  <c r="L500" s="1"/>
  <c r="M500" s="1"/>
  <c r="K493"/>
  <c r="L493" s="1"/>
  <c r="M493" s="1"/>
  <c r="K489"/>
  <c r="L489" s="1"/>
  <c r="M489" s="1"/>
  <c r="K485"/>
  <c r="L485" s="1"/>
  <c r="M485" s="1"/>
  <c r="K480"/>
  <c r="L480" s="1"/>
  <c r="M480" s="1"/>
  <c r="K476"/>
  <c r="L476" s="1"/>
  <c r="M476" s="1"/>
  <c r="K472"/>
  <c r="L472" s="1"/>
  <c r="M472" s="1"/>
  <c r="K468"/>
  <c r="L468" s="1"/>
  <c r="M468" s="1"/>
  <c r="K463"/>
  <c r="L463" s="1"/>
  <c r="M463" s="1"/>
  <c r="K459"/>
  <c r="L459" s="1"/>
  <c r="M459" s="1"/>
  <c r="K454"/>
  <c r="L454" s="1"/>
  <c r="M454" s="1"/>
  <c r="K450"/>
  <c r="L450" s="1"/>
  <c r="M450" s="1"/>
  <c r="K445"/>
  <c r="L445" s="1"/>
  <c r="M445" s="1"/>
  <c r="K441"/>
  <c r="L441" s="1"/>
  <c r="M441" s="1"/>
  <c r="K437"/>
  <c r="L437" s="1"/>
  <c r="M437" s="1"/>
  <c r="K402"/>
  <c r="L402" s="1"/>
  <c r="M402" s="1"/>
  <c r="K398"/>
  <c r="L398" s="1"/>
  <c r="M398" s="1"/>
  <c r="K394"/>
  <c r="L394" s="1"/>
  <c r="M394" s="1"/>
  <c r="K372"/>
  <c r="L372" s="1"/>
  <c r="M372" s="1"/>
  <c r="K368"/>
  <c r="L368" s="1"/>
  <c r="M368" s="1"/>
  <c r="K363"/>
  <c r="L363" s="1"/>
  <c r="M363" s="1"/>
  <c r="K359"/>
  <c r="L359" s="1"/>
  <c r="M359" s="1"/>
  <c r="K354"/>
  <c r="L354" s="1"/>
  <c r="M354" s="1"/>
  <c r="K350"/>
  <c r="L350" s="1"/>
  <c r="M350" s="1"/>
  <c r="K345"/>
  <c r="L345" s="1"/>
  <c r="M345" s="1"/>
  <c r="K341"/>
  <c r="L341" s="1"/>
  <c r="M341" s="1"/>
  <c r="K336"/>
  <c r="L336" s="1"/>
  <c r="M336" s="1"/>
  <c r="K332"/>
  <c r="L332" s="1"/>
  <c r="M332" s="1"/>
  <c r="K327"/>
  <c r="L327" s="1"/>
  <c r="M327" s="1"/>
  <c r="K323"/>
  <c r="L323" s="1"/>
  <c r="M323" s="1"/>
  <c r="K318"/>
  <c r="L318" s="1"/>
  <c r="M318" s="1"/>
  <c r="K314"/>
  <c r="L314" s="1"/>
  <c r="M314" s="1"/>
  <c r="K309"/>
  <c r="L309" s="1"/>
  <c r="M309" s="1"/>
  <c r="K305"/>
  <c r="L305" s="1"/>
  <c r="M305" s="1"/>
  <c r="K300"/>
  <c r="L300" s="1"/>
  <c r="M300" s="1"/>
  <c r="K296"/>
  <c r="L296" s="1"/>
  <c r="M296" s="1"/>
  <c r="K291"/>
  <c r="L291" s="1"/>
  <c r="M291" s="1"/>
  <c r="K287"/>
  <c r="L287" s="1"/>
  <c r="M287" s="1"/>
  <c r="K282"/>
  <c r="L282" s="1"/>
  <c r="M282" s="1"/>
  <c r="K278"/>
  <c r="L278" s="1"/>
  <c r="M278" s="1"/>
  <c r="K273"/>
  <c r="L273" s="1"/>
  <c r="M273" s="1"/>
  <c r="K269"/>
  <c r="L269" s="1"/>
  <c r="M269" s="1"/>
  <c r="K264"/>
  <c r="L264" s="1"/>
  <c r="M264" s="1"/>
  <c r="K260"/>
  <c r="L260" s="1"/>
  <c r="M260" s="1"/>
  <c r="K255"/>
  <c r="L255" s="1"/>
  <c r="M255" s="1"/>
  <c r="K251"/>
  <c r="L251" s="1"/>
  <c r="M251" s="1"/>
  <c r="K246"/>
  <c r="L246" s="1"/>
  <c r="M246" s="1"/>
  <c r="K242"/>
  <c r="L242" s="1"/>
  <c r="M242" s="1"/>
  <c r="K237"/>
  <c r="L237" s="1"/>
  <c r="M237" s="1"/>
  <c r="K233"/>
  <c r="L233" s="1"/>
  <c r="M233" s="1"/>
  <c r="K228"/>
  <c r="L228" s="1"/>
  <c r="M228" s="1"/>
  <c r="K224"/>
  <c r="L224" s="1"/>
  <c r="M224" s="1"/>
  <c r="K219"/>
  <c r="L219" s="1"/>
  <c r="M219" s="1"/>
  <c r="K215"/>
  <c r="L215" s="1"/>
  <c r="M215" s="1"/>
  <c r="K210"/>
  <c r="L210" s="1"/>
  <c r="M210" s="1"/>
  <c r="K206"/>
  <c r="L206" s="1"/>
  <c r="M206" s="1"/>
  <c r="K201"/>
  <c r="L201" s="1"/>
  <c r="M201" s="1"/>
  <c r="K194"/>
  <c r="L194" s="1"/>
  <c r="M194" s="1"/>
  <c r="K190"/>
  <c r="L190" s="1"/>
  <c r="M190" s="1"/>
  <c r="K185"/>
  <c r="L185" s="1"/>
  <c r="M185" s="1"/>
  <c r="K181"/>
  <c r="L181" s="1"/>
  <c r="M181" s="1"/>
  <c r="K176"/>
  <c r="L176" s="1"/>
  <c r="M176" s="1"/>
  <c r="K172"/>
  <c r="L172" s="1"/>
  <c r="M172" s="1"/>
  <c r="K167"/>
  <c r="L167" s="1"/>
  <c r="M167" s="1"/>
  <c r="K163"/>
  <c r="L163" s="1"/>
  <c r="M163" s="1"/>
  <c r="K159"/>
  <c r="L159" s="1"/>
  <c r="M159" s="1"/>
  <c r="K154"/>
  <c r="L154" s="1"/>
  <c r="M154" s="1"/>
  <c r="K150"/>
  <c r="L150" s="1"/>
  <c r="M150" s="1"/>
  <c r="K145"/>
  <c r="L145" s="1"/>
  <c r="M145" s="1"/>
  <c r="K141"/>
  <c r="L141" s="1"/>
  <c r="M141" s="1"/>
  <c r="K136"/>
  <c r="L136" s="1"/>
  <c r="M136" s="1"/>
  <c r="K132"/>
  <c r="L132" s="1"/>
  <c r="M132" s="1"/>
  <c r="K127"/>
  <c r="L127" s="1"/>
  <c r="M127" s="1"/>
  <c r="K122"/>
  <c r="L122" s="1"/>
  <c r="M122" s="1"/>
  <c r="K118"/>
  <c r="L118" s="1"/>
  <c r="M118" s="1"/>
  <c r="K114"/>
  <c r="L114" s="1"/>
  <c r="M114" s="1"/>
  <c r="K109"/>
  <c r="L109" s="1"/>
  <c r="M109" s="1"/>
  <c r="K105"/>
  <c r="L105" s="1"/>
  <c r="M105" s="1"/>
  <c r="K101"/>
  <c r="L101" s="1"/>
  <c r="M101" s="1"/>
  <c r="K96"/>
  <c r="L96" s="1"/>
  <c r="M96" s="1"/>
  <c r="K92"/>
  <c r="L92" s="1"/>
  <c r="M92" s="1"/>
  <c r="K88"/>
  <c r="L88" s="1"/>
  <c r="M88" s="1"/>
  <c r="K83"/>
  <c r="L83" s="1"/>
  <c r="M83" s="1"/>
  <c r="K79"/>
  <c r="L79" s="1"/>
  <c r="M79" s="1"/>
  <c r="K75"/>
  <c r="L75" s="1"/>
  <c r="M75" s="1"/>
  <c r="K68"/>
  <c r="L68" s="1"/>
  <c r="M68" s="1"/>
  <c r="K64"/>
  <c r="L64" s="1"/>
  <c r="M64" s="1"/>
  <c r="K60"/>
  <c r="L60" s="1"/>
  <c r="M60" s="1"/>
  <c r="K55"/>
  <c r="L55" s="1"/>
  <c r="M55" s="1"/>
  <c r="K51"/>
  <c r="L51" s="1"/>
  <c r="M51" s="1"/>
  <c r="K47"/>
  <c r="L47" s="1"/>
  <c r="M47" s="1"/>
  <c r="K42"/>
  <c r="L42" s="1"/>
  <c r="M42" s="1"/>
  <c r="K38"/>
  <c r="L38" s="1"/>
  <c r="M38" s="1"/>
  <c r="K34"/>
  <c r="L34" s="1"/>
  <c r="M34" s="1"/>
  <c r="K29"/>
  <c r="L29" s="1"/>
  <c r="M29" s="1"/>
  <c r="K25"/>
  <c r="L25" s="1"/>
  <c r="M25" s="1"/>
  <c r="K21"/>
  <c r="L21" s="1"/>
  <c r="M21" s="1"/>
  <c r="K16"/>
  <c r="L16" s="1"/>
  <c r="M16" s="1"/>
  <c r="K12"/>
  <c r="L12" s="1"/>
  <c r="M12" s="1"/>
  <c r="K8"/>
  <c r="L8" s="1"/>
  <c r="M8" s="1"/>
  <c r="K33" i="2"/>
  <c r="L33" s="1"/>
  <c r="M33" s="1"/>
  <c r="K1268"/>
  <c r="L1268" s="1"/>
  <c r="M1268" s="1"/>
  <c r="K1096"/>
  <c r="L1096" s="1"/>
  <c r="M1096" s="1"/>
  <c r="K1136"/>
  <c r="L1136" s="1"/>
  <c r="M1136" s="1"/>
  <c r="K1109"/>
  <c r="L1109" s="1"/>
  <c r="M1109" s="1"/>
  <c r="K1099"/>
  <c r="L1099" s="1"/>
  <c r="M1099" s="1"/>
  <c r="K964"/>
  <c r="L964" s="1"/>
  <c r="M964" s="1"/>
  <c r="K936"/>
  <c r="L936" s="1"/>
  <c r="M936" s="1"/>
  <c r="K918"/>
  <c r="L918" s="1"/>
  <c r="M918" s="1"/>
  <c r="K710"/>
  <c r="L710" s="1"/>
  <c r="M710" s="1"/>
  <c r="K626"/>
  <c r="L626" s="1"/>
  <c r="M626" s="1"/>
  <c r="K635"/>
  <c r="L635" s="1"/>
  <c r="M635" s="1"/>
  <c r="K501"/>
  <c r="L501" s="1"/>
  <c r="M501" s="1"/>
  <c r="K535"/>
  <c r="L535" s="1"/>
  <c r="M535" s="1"/>
  <c r="K522"/>
  <c r="L522" s="1"/>
  <c r="M522" s="1"/>
  <c r="K566"/>
  <c r="L566" s="1"/>
  <c r="M566" s="1"/>
  <c r="K600"/>
  <c r="L600" s="1"/>
  <c r="M600" s="1"/>
  <c r="K583"/>
  <c r="L583" s="1"/>
  <c r="M583" s="1"/>
  <c r="K453"/>
  <c r="L453" s="1"/>
  <c r="M453" s="1"/>
  <c r="K393"/>
  <c r="L393" s="1"/>
  <c r="M393" s="1"/>
  <c r="K444"/>
  <c r="L444" s="1"/>
  <c r="M444" s="1"/>
  <c r="K425"/>
  <c r="L425" s="1"/>
  <c r="M425" s="1"/>
  <c r="K400"/>
  <c r="L400" s="1"/>
  <c r="M400" s="1"/>
  <c r="K413" i="1"/>
  <c r="L413" s="1"/>
  <c r="M413" s="1"/>
  <c r="K408"/>
  <c r="L408" s="1"/>
  <c r="M408" s="1"/>
  <c r="K375" i="2"/>
  <c r="L375" s="1"/>
  <c r="M375" s="1"/>
  <c r="K353"/>
  <c r="L353" s="1"/>
  <c r="M353" s="1"/>
  <c r="K343"/>
  <c r="L343" s="1"/>
  <c r="M343" s="1"/>
  <c r="K11"/>
  <c r="L11" s="1"/>
  <c r="M11" s="1"/>
  <c r="K243"/>
  <c r="L243" s="1"/>
  <c r="M243" s="1"/>
  <c r="K145"/>
  <c r="L145" s="1"/>
  <c r="M145" s="1"/>
  <c r="K251"/>
  <c r="L251" s="1"/>
  <c r="M251" s="1"/>
  <c r="K129"/>
  <c r="L129" s="1"/>
  <c r="M129" s="1"/>
  <c r="K1329"/>
  <c r="L1329" s="1"/>
  <c r="M1329" s="1"/>
  <c r="K1326"/>
  <c r="L1326" s="1"/>
  <c r="M1326" s="1"/>
  <c r="K1317"/>
  <c r="L1317" s="1"/>
  <c r="M1317" s="1"/>
  <c r="K1308"/>
  <c r="L1308" s="1"/>
  <c r="M1308" s="1"/>
  <c r="K1300"/>
  <c r="L1300" s="1"/>
  <c r="M1300" s="1"/>
  <c r="K1291"/>
  <c r="L1291" s="1"/>
  <c r="M1291" s="1"/>
  <c r="K1282"/>
  <c r="L1282" s="1"/>
  <c r="M1282" s="1"/>
  <c r="K1274"/>
  <c r="L1274" s="1"/>
  <c r="M1274" s="1"/>
  <c r="K1253"/>
  <c r="L1253" s="1"/>
  <c r="M1253" s="1"/>
  <c r="K1244"/>
  <c r="L1244" s="1"/>
  <c r="M1244" s="1"/>
  <c r="K1236"/>
  <c r="L1236" s="1"/>
  <c r="M1236" s="1"/>
  <c r="K1227"/>
  <c r="L1227" s="1"/>
  <c r="M1227" s="1"/>
  <c r="K1219"/>
  <c r="L1219" s="1"/>
  <c r="M1219" s="1"/>
  <c r="K1210"/>
  <c r="L1210" s="1"/>
  <c r="M1210" s="1"/>
  <c r="K1202"/>
  <c r="L1202" s="1"/>
  <c r="M1202" s="1"/>
  <c r="K1191"/>
  <c r="L1191" s="1"/>
  <c r="M1191" s="1"/>
  <c r="K1182"/>
  <c r="L1182" s="1"/>
  <c r="M1182" s="1"/>
  <c r="K1174"/>
  <c r="L1174" s="1"/>
  <c r="M1174" s="1"/>
  <c r="K1165"/>
  <c r="L1165" s="1"/>
  <c r="M1165" s="1"/>
  <c r="K1156"/>
  <c r="L1156" s="1"/>
  <c r="M1156" s="1"/>
  <c r="K1148"/>
  <c r="L1148" s="1"/>
  <c r="M1148" s="1"/>
  <c r="K1074"/>
  <c r="L1074" s="1"/>
  <c r="M1074" s="1"/>
  <c r="K1065"/>
  <c r="L1065" s="1"/>
  <c r="M1065" s="1"/>
  <c r="K1057"/>
  <c r="L1057" s="1"/>
  <c r="M1057" s="1"/>
  <c r="K1048"/>
  <c r="L1048" s="1"/>
  <c r="M1048" s="1"/>
  <c r="K1039"/>
  <c r="L1039" s="1"/>
  <c r="M1039" s="1"/>
  <c r="K1030"/>
  <c r="L1030" s="1"/>
  <c r="M1030" s="1"/>
  <c r="K1021"/>
  <c r="L1021" s="1"/>
  <c r="M1021" s="1"/>
  <c r="K1013"/>
  <c r="L1013" s="1"/>
  <c r="M1013" s="1"/>
  <c r="K1004"/>
  <c r="L1004" s="1"/>
  <c r="M1004" s="1"/>
  <c r="K995"/>
  <c r="L995" s="1"/>
  <c r="M995" s="1"/>
  <c r="K986"/>
  <c r="L986" s="1"/>
  <c r="M986" s="1"/>
  <c r="K933"/>
  <c r="L933" s="1"/>
  <c r="M933" s="1"/>
  <c r="K925"/>
  <c r="L925" s="1"/>
  <c r="M925" s="1"/>
  <c r="K905"/>
  <c r="L905" s="1"/>
  <c r="M905" s="1"/>
  <c r="K896"/>
  <c r="L896" s="1"/>
  <c r="M896" s="1"/>
  <c r="K887"/>
  <c r="L887" s="1"/>
  <c r="M887" s="1"/>
  <c r="K878"/>
  <c r="L878" s="1"/>
  <c r="M878" s="1"/>
  <c r="K870"/>
  <c r="L870" s="1"/>
  <c r="M870" s="1"/>
  <c r="K861"/>
  <c r="L861" s="1"/>
  <c r="M861" s="1"/>
  <c r="K852"/>
  <c r="L852" s="1"/>
  <c r="M852" s="1"/>
  <c r="K843"/>
  <c r="L843" s="1"/>
  <c r="M843" s="1"/>
  <c r="K834"/>
  <c r="L834" s="1"/>
  <c r="M834" s="1"/>
  <c r="K826"/>
  <c r="L826" s="1"/>
  <c r="M826" s="1"/>
  <c r="K817"/>
  <c r="L817" s="1"/>
  <c r="M817" s="1"/>
  <c r="K808"/>
  <c r="L808" s="1"/>
  <c r="M808" s="1"/>
  <c r="K800"/>
  <c r="L800" s="1"/>
  <c r="M800" s="1"/>
  <c r="K791"/>
  <c r="L791" s="1"/>
  <c r="M791" s="1"/>
  <c r="K782"/>
  <c r="L782" s="1"/>
  <c r="M782" s="1"/>
  <c r="K774"/>
  <c r="L774" s="1"/>
  <c r="M774" s="1"/>
  <c r="K765"/>
  <c r="L765" s="1"/>
  <c r="M765" s="1"/>
  <c r="K756"/>
  <c r="L756" s="1"/>
  <c r="M756" s="1"/>
  <c r="K748"/>
  <c r="L748" s="1"/>
  <c r="M748" s="1"/>
  <c r="K739"/>
  <c r="L739" s="1"/>
  <c r="M739" s="1"/>
  <c r="K730"/>
  <c r="L730" s="1"/>
  <c r="M730" s="1"/>
  <c r="K722"/>
  <c r="L722" s="1"/>
  <c r="M722" s="1"/>
  <c r="K700"/>
  <c r="L700" s="1"/>
  <c r="M700" s="1"/>
  <c r="K691"/>
  <c r="L691" s="1"/>
  <c r="M691" s="1"/>
  <c r="K683"/>
  <c r="L683" s="1"/>
  <c r="M683" s="1"/>
  <c r="K674"/>
  <c r="L674" s="1"/>
  <c r="M674" s="1"/>
  <c r="K665"/>
  <c r="L665" s="1"/>
  <c r="M665" s="1"/>
  <c r="K657"/>
  <c r="L657" s="1"/>
  <c r="M657" s="1"/>
  <c r="K648"/>
  <c r="L648" s="1"/>
  <c r="M648" s="1"/>
  <c r="K496"/>
  <c r="L496" s="1"/>
  <c r="M496" s="1"/>
  <c r="K477"/>
  <c r="L477" s="1"/>
  <c r="M477" s="1"/>
  <c r="K469"/>
  <c r="L469" s="1"/>
  <c r="M469" s="1"/>
  <c r="K382"/>
  <c r="L382" s="1"/>
  <c r="M382" s="1"/>
  <c r="K333"/>
  <c r="L333" s="1"/>
  <c r="M333" s="1"/>
  <c r="K325"/>
  <c r="L325" s="1"/>
  <c r="M325" s="1"/>
  <c r="K302"/>
  <c r="L302" s="1"/>
  <c r="M302" s="1"/>
  <c r="K294"/>
  <c r="L294" s="1"/>
  <c r="M294" s="1"/>
  <c r="K285"/>
  <c r="L285" s="1"/>
  <c r="M285" s="1"/>
  <c r="K276"/>
  <c r="L276" s="1"/>
  <c r="M276" s="1"/>
  <c r="K268"/>
  <c r="L268" s="1"/>
  <c r="M268" s="1"/>
  <c r="K257"/>
  <c r="L257" s="1"/>
  <c r="M257" s="1"/>
  <c r="K196"/>
  <c r="L196" s="1"/>
  <c r="M196" s="1"/>
  <c r="K188"/>
  <c r="L188" s="1"/>
  <c r="M188" s="1"/>
  <c r="K179"/>
  <c r="L179" s="1"/>
  <c r="M179" s="1"/>
  <c r="K170"/>
  <c r="L170" s="1"/>
  <c r="M170" s="1"/>
  <c r="K162"/>
  <c r="L162" s="1"/>
  <c r="M162" s="1"/>
  <c r="K153"/>
  <c r="L153" s="1"/>
  <c r="M153" s="1"/>
  <c r="K124"/>
  <c r="L124" s="1"/>
  <c r="M124" s="1"/>
  <c r="K115"/>
  <c r="L115" s="1"/>
  <c r="M115" s="1"/>
  <c r="K106"/>
  <c r="L106" s="1"/>
  <c r="M106" s="1"/>
  <c r="K97"/>
  <c r="L97" s="1"/>
  <c r="M97" s="1"/>
  <c r="K89"/>
  <c r="L89" s="1"/>
  <c r="M89" s="1"/>
  <c r="K80"/>
  <c r="L80" s="1"/>
  <c r="M80" s="1"/>
  <c r="K71"/>
  <c r="L71" s="1"/>
  <c r="M71" s="1"/>
  <c r="K62"/>
  <c r="L62" s="1"/>
  <c r="M62" s="1"/>
  <c r="K53"/>
  <c r="L53" s="1"/>
  <c r="M53" s="1"/>
  <c r="K44"/>
  <c r="L44" s="1"/>
  <c r="M44" s="1"/>
  <c r="K30"/>
  <c r="L30" s="1"/>
  <c r="M30" s="1"/>
  <c r="K22"/>
  <c r="L22" s="1"/>
  <c r="M22" s="1"/>
  <c r="K514" i="1"/>
  <c r="L514" s="1"/>
  <c r="M514" s="1"/>
  <c r="K504"/>
  <c r="L504" s="1"/>
  <c r="M504" s="1"/>
  <c r="K495"/>
  <c r="L495" s="1"/>
  <c r="M495" s="1"/>
  <c r="K491"/>
  <c r="L491" s="1"/>
  <c r="M491" s="1"/>
  <c r="K487"/>
  <c r="L487" s="1"/>
  <c r="M487" s="1"/>
  <c r="K483"/>
  <c r="L483" s="1"/>
  <c r="M483" s="1"/>
  <c r="K478"/>
  <c r="L478" s="1"/>
  <c r="M478" s="1"/>
  <c r="K474"/>
  <c r="L474" s="1"/>
  <c r="M474" s="1"/>
  <c r="K470"/>
  <c r="L470" s="1"/>
  <c r="M470" s="1"/>
  <c r="K465"/>
  <c r="L465" s="1"/>
  <c r="M465" s="1"/>
  <c r="K461"/>
  <c r="L461" s="1"/>
  <c r="M461" s="1"/>
  <c r="K457"/>
  <c r="L457" s="1"/>
  <c r="M457" s="1"/>
  <c r="K452"/>
  <c r="L452" s="1"/>
  <c r="M452" s="1"/>
  <c r="K447"/>
  <c r="L447" s="1"/>
  <c r="M447" s="1"/>
  <c r="K443"/>
  <c r="L443" s="1"/>
  <c r="M443" s="1"/>
  <c r="K439"/>
  <c r="L439" s="1"/>
  <c r="M439" s="1"/>
  <c r="K404"/>
  <c r="L404" s="1"/>
  <c r="M404" s="1"/>
  <c r="K400"/>
  <c r="L400" s="1"/>
  <c r="M400" s="1"/>
  <c r="K396"/>
  <c r="L396" s="1"/>
  <c r="M396" s="1"/>
  <c r="K392"/>
  <c r="L392" s="1"/>
  <c r="M392" s="1"/>
  <c r="K370"/>
  <c r="L370" s="1"/>
  <c r="M370" s="1"/>
  <c r="K366"/>
  <c r="L366" s="1"/>
  <c r="M366" s="1"/>
  <c r="K361"/>
  <c r="L361" s="1"/>
  <c r="M361" s="1"/>
  <c r="K357"/>
  <c r="L357" s="1"/>
  <c r="M357" s="1"/>
  <c r="K352"/>
  <c r="L352" s="1"/>
  <c r="M352" s="1"/>
  <c r="K348"/>
  <c r="L348" s="1"/>
  <c r="M348" s="1"/>
  <c r="K343"/>
  <c r="L343" s="1"/>
  <c r="M343" s="1"/>
  <c r="K339"/>
  <c r="L339" s="1"/>
  <c r="M339" s="1"/>
  <c r="K334"/>
  <c r="L334" s="1"/>
  <c r="M334" s="1"/>
  <c r="K330"/>
  <c r="L330" s="1"/>
  <c r="M330" s="1"/>
  <c r="K325"/>
  <c r="L325" s="1"/>
  <c r="M325" s="1"/>
  <c r="K321"/>
  <c r="L321" s="1"/>
  <c r="M321" s="1"/>
  <c r="K316"/>
  <c r="L316" s="1"/>
  <c r="M316" s="1"/>
  <c r="K312"/>
  <c r="L312" s="1"/>
  <c r="M312" s="1"/>
  <c r="K307"/>
  <c r="L307" s="1"/>
  <c r="M307" s="1"/>
  <c r="K303"/>
  <c r="L303" s="1"/>
  <c r="M303" s="1"/>
  <c r="K298"/>
  <c r="L298" s="1"/>
  <c r="M298" s="1"/>
  <c r="K294"/>
  <c r="L294" s="1"/>
  <c r="M294" s="1"/>
  <c r="K289"/>
  <c r="L289" s="1"/>
  <c r="M289" s="1"/>
  <c r="K285"/>
  <c r="L285" s="1"/>
  <c r="M285" s="1"/>
  <c r="K280"/>
  <c r="L280" s="1"/>
  <c r="M280" s="1"/>
  <c r="K276"/>
  <c r="L276" s="1"/>
  <c r="M276" s="1"/>
  <c r="K271"/>
  <c r="L271" s="1"/>
  <c r="M271" s="1"/>
  <c r="K267"/>
  <c r="L267" s="1"/>
  <c r="M267" s="1"/>
  <c r="K262"/>
  <c r="L262" s="1"/>
  <c r="M262" s="1"/>
  <c r="K258"/>
  <c r="L258" s="1"/>
  <c r="M258" s="1"/>
  <c r="K253"/>
  <c r="L253" s="1"/>
  <c r="M253" s="1"/>
  <c r="K249"/>
  <c r="L249" s="1"/>
  <c r="M249" s="1"/>
  <c r="K244"/>
  <c r="L244" s="1"/>
  <c r="M244" s="1"/>
  <c r="K240"/>
  <c r="L240" s="1"/>
  <c r="M240" s="1"/>
  <c r="K235"/>
  <c r="L235" s="1"/>
  <c r="M235" s="1"/>
  <c r="K231"/>
  <c r="L231" s="1"/>
  <c r="M231" s="1"/>
  <c r="K226"/>
  <c r="L226" s="1"/>
  <c r="M226" s="1"/>
  <c r="K222"/>
  <c r="L222" s="1"/>
  <c r="M222" s="1"/>
  <c r="K217"/>
  <c r="L217" s="1"/>
  <c r="M217" s="1"/>
  <c r="K212"/>
  <c r="L212" s="1"/>
  <c r="M212" s="1"/>
  <c r="K208"/>
  <c r="L208" s="1"/>
  <c r="M208" s="1"/>
  <c r="K203"/>
  <c r="L203" s="1"/>
  <c r="M203" s="1"/>
  <c r="K199"/>
  <c r="L199" s="1"/>
  <c r="M199" s="1"/>
  <c r="K192"/>
  <c r="L192" s="1"/>
  <c r="M192" s="1"/>
  <c r="K188"/>
  <c r="L188" s="1"/>
  <c r="M188" s="1"/>
  <c r="K183"/>
  <c r="L183" s="1"/>
  <c r="M183" s="1"/>
  <c r="K179"/>
  <c r="L179" s="1"/>
  <c r="M179" s="1"/>
  <c r="K174"/>
  <c r="L174" s="1"/>
  <c r="M174" s="1"/>
  <c r="K170"/>
  <c r="L170" s="1"/>
  <c r="M170" s="1"/>
  <c r="K165"/>
  <c r="L165" s="1"/>
  <c r="M165" s="1"/>
  <c r="K161"/>
  <c r="L161" s="1"/>
  <c r="M161" s="1"/>
  <c r="K156"/>
  <c r="L156" s="1"/>
  <c r="M156" s="1"/>
  <c r="K152"/>
  <c r="L152" s="1"/>
  <c r="M152" s="1"/>
  <c r="K147"/>
  <c r="L147" s="1"/>
  <c r="M147" s="1"/>
  <c r="K143"/>
  <c r="L143" s="1"/>
  <c r="M143" s="1"/>
  <c r="K138"/>
  <c r="L138" s="1"/>
  <c r="M138" s="1"/>
  <c r="K134"/>
  <c r="L134" s="1"/>
  <c r="M134" s="1"/>
  <c r="K129"/>
  <c r="L129" s="1"/>
  <c r="M129" s="1"/>
  <c r="K125"/>
  <c r="L125" s="1"/>
  <c r="M125" s="1"/>
  <c r="K120"/>
  <c r="L120" s="1"/>
  <c r="M120" s="1"/>
  <c r="K116"/>
  <c r="L116" s="1"/>
  <c r="M116" s="1"/>
  <c r="K112"/>
  <c r="L112" s="1"/>
  <c r="M112" s="1"/>
  <c r="K107"/>
  <c r="L107" s="1"/>
  <c r="M107" s="1"/>
  <c r="K103"/>
  <c r="L103" s="1"/>
  <c r="M103" s="1"/>
  <c r="K99"/>
  <c r="L99" s="1"/>
  <c r="M99" s="1"/>
  <c r="K94"/>
  <c r="L94" s="1"/>
  <c r="M94" s="1"/>
  <c r="K90"/>
  <c r="L90" s="1"/>
  <c r="M90" s="1"/>
  <c r="K85"/>
  <c r="L85" s="1"/>
  <c r="M85" s="1"/>
  <c r="K81"/>
  <c r="L81" s="1"/>
  <c r="M81" s="1"/>
  <c r="K77"/>
  <c r="L77" s="1"/>
  <c r="M77" s="1"/>
  <c r="K70"/>
  <c r="L70" s="1"/>
  <c r="M70" s="1"/>
  <c r="K66"/>
  <c r="L66" s="1"/>
  <c r="M66" s="1"/>
  <c r="K62"/>
  <c r="L62" s="1"/>
  <c r="M62" s="1"/>
  <c r="K57"/>
  <c r="L57" s="1"/>
  <c r="M57" s="1"/>
  <c r="K53"/>
  <c r="L53" s="1"/>
  <c r="M53" s="1"/>
  <c r="K49"/>
  <c r="L49" s="1"/>
  <c r="M49" s="1"/>
  <c r="K44"/>
  <c r="L44" s="1"/>
  <c r="M44" s="1"/>
  <c r="K40"/>
  <c r="L40" s="1"/>
  <c r="M40" s="1"/>
  <c r="K36"/>
  <c r="L36" s="1"/>
  <c r="M36" s="1"/>
  <c r="K31"/>
  <c r="L31" s="1"/>
  <c r="M31" s="1"/>
  <c r="K27"/>
  <c r="L27" s="1"/>
  <c r="M27" s="1"/>
  <c r="K23"/>
  <c r="L23" s="1"/>
  <c r="M23" s="1"/>
  <c r="K18"/>
  <c r="L18" s="1"/>
  <c r="M18" s="1"/>
  <c r="K14"/>
  <c r="L14" s="1"/>
  <c r="M14" s="1"/>
  <c r="K10"/>
  <c r="L10" s="1"/>
  <c r="M10" s="1"/>
  <c r="D6" i="7"/>
  <c r="E6" i="8"/>
  <c r="K32" i="2"/>
  <c r="L32" s="1"/>
  <c r="M32" s="1"/>
  <c r="K20"/>
  <c r="L20" s="1"/>
  <c r="M20" s="1"/>
  <c r="K18"/>
  <c r="L18" s="1"/>
  <c r="M18" s="1"/>
  <c r="K16"/>
  <c r="L16" s="1"/>
  <c r="M16" s="1"/>
  <c r="K14"/>
  <c r="L14" s="1"/>
  <c r="M14" s="1"/>
  <c r="K1271"/>
  <c r="L1271" s="1"/>
  <c r="M1271" s="1"/>
  <c r="K1269"/>
  <c r="L1269" s="1"/>
  <c r="M1269" s="1"/>
  <c r="K1267"/>
  <c r="L1267" s="1"/>
  <c r="M1267" s="1"/>
  <c r="K1265"/>
  <c r="L1265" s="1"/>
  <c r="M1265" s="1"/>
  <c r="K1263"/>
  <c r="L1263" s="1"/>
  <c r="M1263" s="1"/>
  <c r="K1133"/>
  <c r="L1133" s="1"/>
  <c r="M1133" s="1"/>
  <c r="K1129"/>
  <c r="L1129" s="1"/>
  <c r="M1129" s="1"/>
  <c r="K1125"/>
  <c r="L1125" s="1"/>
  <c r="M1125" s="1"/>
  <c r="K1102"/>
  <c r="L1102" s="1"/>
  <c r="M1102" s="1"/>
  <c r="K1098"/>
  <c r="L1098" s="1"/>
  <c r="M1098" s="1"/>
  <c r="K1093"/>
  <c r="L1093" s="1"/>
  <c r="M1093" s="1"/>
  <c r="K1089"/>
  <c r="L1089" s="1"/>
  <c r="M1089" s="1"/>
  <c r="K1085"/>
  <c r="L1085" s="1"/>
  <c r="M1085" s="1"/>
  <c r="K1145"/>
  <c r="L1145" s="1"/>
  <c r="M1145" s="1"/>
  <c r="K1143"/>
  <c r="L1143" s="1"/>
  <c r="M1143" s="1"/>
  <c r="K1141"/>
  <c r="L1141" s="1"/>
  <c r="M1141" s="1"/>
  <c r="K1139"/>
  <c r="L1139" s="1"/>
  <c r="M1139" s="1"/>
  <c r="K1137"/>
  <c r="L1137" s="1"/>
  <c r="M1137" s="1"/>
  <c r="K1135"/>
  <c r="L1135" s="1"/>
  <c r="M1135" s="1"/>
  <c r="K1130"/>
  <c r="L1130" s="1"/>
  <c r="M1130" s="1"/>
  <c r="K1126"/>
  <c r="L1126" s="1"/>
  <c r="M1126" s="1"/>
  <c r="K1122"/>
  <c r="L1122" s="1"/>
  <c r="M1122" s="1"/>
  <c r="K1118"/>
  <c r="L1118" s="1"/>
  <c r="M1118" s="1"/>
  <c r="K1116"/>
  <c r="L1116" s="1"/>
  <c r="M1116" s="1"/>
  <c r="K1113"/>
  <c r="L1113" s="1"/>
  <c r="M1113" s="1"/>
  <c r="K1110"/>
  <c r="L1110" s="1"/>
  <c r="M1110" s="1"/>
  <c r="K1107"/>
  <c r="L1107" s="1"/>
  <c r="M1107" s="1"/>
  <c r="K1103"/>
  <c r="L1103" s="1"/>
  <c r="M1103" s="1"/>
  <c r="K1092"/>
  <c r="L1092" s="1"/>
  <c r="M1092" s="1"/>
  <c r="K1086"/>
  <c r="L1086" s="1"/>
  <c r="M1086" s="1"/>
  <c r="K1146"/>
  <c r="L1146" s="1"/>
  <c r="M1146" s="1"/>
  <c r="K1114"/>
  <c r="L1114" s="1"/>
  <c r="M1114" s="1"/>
  <c r="K1106"/>
  <c r="L1106" s="1"/>
  <c r="M1106" s="1"/>
  <c r="K1101"/>
  <c r="L1101" s="1"/>
  <c r="M1101" s="1"/>
  <c r="K1094"/>
  <c r="L1094" s="1"/>
  <c r="M1094" s="1"/>
  <c r="K965"/>
  <c r="L965" s="1"/>
  <c r="M965" s="1"/>
  <c r="K961"/>
  <c r="L961" s="1"/>
  <c r="M961" s="1"/>
  <c r="K950"/>
  <c r="L950" s="1"/>
  <c r="M950" s="1"/>
  <c r="K945"/>
  <c r="L945" s="1"/>
  <c r="M945" s="1"/>
  <c r="K941"/>
  <c r="L941" s="1"/>
  <c r="M941" s="1"/>
  <c r="K937"/>
  <c r="L937" s="1"/>
  <c r="M937" s="1"/>
  <c r="K966"/>
  <c r="L966" s="1"/>
  <c r="M966" s="1"/>
  <c r="K962"/>
  <c r="L962" s="1"/>
  <c r="M962" s="1"/>
  <c r="K958"/>
  <c r="L958" s="1"/>
  <c r="M958" s="1"/>
  <c r="K955"/>
  <c r="L955" s="1"/>
  <c r="M955" s="1"/>
  <c r="K953"/>
  <c r="L953" s="1"/>
  <c r="M953" s="1"/>
  <c r="K951"/>
  <c r="L951" s="1"/>
  <c r="M951" s="1"/>
  <c r="K947"/>
  <c r="L947" s="1"/>
  <c r="M947" s="1"/>
  <c r="K942"/>
  <c r="L942" s="1"/>
  <c r="M942" s="1"/>
  <c r="K938"/>
  <c r="L938" s="1"/>
  <c r="M938" s="1"/>
  <c r="K978"/>
  <c r="L978" s="1"/>
  <c r="M978" s="1"/>
  <c r="K976"/>
  <c r="L976" s="1"/>
  <c r="M976" s="1"/>
  <c r="K974"/>
  <c r="L974" s="1"/>
  <c r="M974" s="1"/>
  <c r="K972"/>
  <c r="L972" s="1"/>
  <c r="M972" s="1"/>
  <c r="K970"/>
  <c r="L970" s="1"/>
  <c r="M970" s="1"/>
  <c r="K923"/>
  <c r="L923" s="1"/>
  <c r="M923" s="1"/>
  <c r="K921"/>
  <c r="L921" s="1"/>
  <c r="M921" s="1"/>
  <c r="K919"/>
  <c r="L919" s="1"/>
  <c r="M919" s="1"/>
  <c r="K917"/>
  <c r="L917" s="1"/>
  <c r="M917" s="1"/>
  <c r="K915"/>
  <c r="L915" s="1"/>
  <c r="M915" s="1"/>
  <c r="K711"/>
  <c r="L711" s="1"/>
  <c r="M711" s="1"/>
  <c r="K720"/>
  <c r="L720" s="1"/>
  <c r="M720" s="1"/>
  <c r="K718"/>
  <c r="L718" s="1"/>
  <c r="M718" s="1"/>
  <c r="K716"/>
  <c r="L716" s="1"/>
  <c r="M716" s="1"/>
  <c r="K714"/>
  <c r="L714" s="1"/>
  <c r="M714" s="1"/>
  <c r="K712"/>
  <c r="L712" s="1"/>
  <c r="M712" s="1"/>
  <c r="K616"/>
  <c r="L616" s="1"/>
  <c r="M616" s="1"/>
  <c r="K614"/>
  <c r="L614" s="1"/>
  <c r="M614" s="1"/>
  <c r="K612"/>
  <c r="L612" s="1"/>
  <c r="M612" s="1"/>
  <c r="K610"/>
  <c r="L610" s="1"/>
  <c r="M610" s="1"/>
  <c r="K608"/>
  <c r="L608" s="1"/>
  <c r="M608" s="1"/>
  <c r="K606"/>
  <c r="L606" s="1"/>
  <c r="M606" s="1"/>
  <c r="K629"/>
  <c r="L629" s="1"/>
  <c r="M629" s="1"/>
  <c r="K627"/>
  <c r="L627" s="1"/>
  <c r="M627" s="1"/>
  <c r="K625"/>
  <c r="L625" s="1"/>
  <c r="M625" s="1"/>
  <c r="K623"/>
  <c r="L623" s="1"/>
  <c r="M623" s="1"/>
  <c r="K621"/>
  <c r="L621" s="1"/>
  <c r="M621" s="1"/>
  <c r="K619"/>
  <c r="L619" s="1"/>
  <c r="M619" s="1"/>
  <c r="K642"/>
  <c r="L642" s="1"/>
  <c r="M642" s="1"/>
  <c r="K640"/>
  <c r="L640" s="1"/>
  <c r="M640" s="1"/>
  <c r="K638"/>
  <c r="L638" s="1"/>
  <c r="M638" s="1"/>
  <c r="K636"/>
  <c r="L636" s="1"/>
  <c r="M636" s="1"/>
  <c r="K634"/>
  <c r="L634" s="1"/>
  <c r="M634" s="1"/>
  <c r="K632"/>
  <c r="L632" s="1"/>
  <c r="M632" s="1"/>
  <c r="K512"/>
  <c r="L512" s="1"/>
  <c r="M512" s="1"/>
  <c r="K508"/>
  <c r="L508" s="1"/>
  <c r="M508" s="1"/>
  <c r="K504"/>
  <c r="L504" s="1"/>
  <c r="M504" s="1"/>
  <c r="K511"/>
  <c r="L511" s="1"/>
  <c r="M511" s="1"/>
  <c r="K507"/>
  <c r="L507" s="1"/>
  <c r="M507" s="1"/>
  <c r="K503"/>
  <c r="L503" s="1"/>
  <c r="M503" s="1"/>
  <c r="K551"/>
  <c r="L551" s="1"/>
  <c r="M551" s="1"/>
  <c r="K547"/>
  <c r="L547" s="1"/>
  <c r="M547" s="1"/>
  <c r="K543"/>
  <c r="L543" s="1"/>
  <c r="M543" s="1"/>
  <c r="K550"/>
  <c r="L550" s="1"/>
  <c r="M550" s="1"/>
  <c r="K546"/>
  <c r="L546" s="1"/>
  <c r="M546" s="1"/>
  <c r="K542"/>
  <c r="L542" s="1"/>
  <c r="M542" s="1"/>
  <c r="K538"/>
  <c r="L538" s="1"/>
  <c r="M538" s="1"/>
  <c r="K536"/>
  <c r="L536" s="1"/>
  <c r="M536" s="1"/>
  <c r="K534"/>
  <c r="L534" s="1"/>
  <c r="M534" s="1"/>
  <c r="K532"/>
  <c r="L532" s="1"/>
  <c r="M532" s="1"/>
  <c r="K530"/>
  <c r="L530" s="1"/>
  <c r="M530" s="1"/>
  <c r="K528"/>
  <c r="L528" s="1"/>
  <c r="M528" s="1"/>
  <c r="K525"/>
  <c r="L525" s="1"/>
  <c r="M525" s="1"/>
  <c r="K521"/>
  <c r="L521" s="1"/>
  <c r="M521" s="1"/>
  <c r="K517"/>
  <c r="L517" s="1"/>
  <c r="M517" s="1"/>
  <c r="K524"/>
  <c r="L524" s="1"/>
  <c r="M524" s="1"/>
  <c r="K520"/>
  <c r="L520" s="1"/>
  <c r="M520" s="1"/>
  <c r="K516"/>
  <c r="L516" s="1"/>
  <c r="M516" s="1"/>
  <c r="K577"/>
  <c r="L577" s="1"/>
  <c r="M577" s="1"/>
  <c r="K575"/>
  <c r="L575" s="1"/>
  <c r="M575" s="1"/>
  <c r="K573"/>
  <c r="L573" s="1"/>
  <c r="M573" s="1"/>
  <c r="K571"/>
  <c r="L571" s="1"/>
  <c r="M571" s="1"/>
  <c r="K569"/>
  <c r="L569" s="1"/>
  <c r="M569" s="1"/>
  <c r="K567"/>
  <c r="L567" s="1"/>
  <c r="M567" s="1"/>
  <c r="K564"/>
  <c r="L564" s="1"/>
  <c r="M564" s="1"/>
  <c r="K562"/>
  <c r="L562" s="1"/>
  <c r="M562" s="1"/>
  <c r="K560"/>
  <c r="L560" s="1"/>
  <c r="M560" s="1"/>
  <c r="K558"/>
  <c r="L558" s="1"/>
  <c r="M558" s="1"/>
  <c r="K556"/>
  <c r="L556" s="1"/>
  <c r="M556" s="1"/>
  <c r="K554"/>
  <c r="L554" s="1"/>
  <c r="M554" s="1"/>
  <c r="K603"/>
  <c r="L603" s="1"/>
  <c r="M603" s="1"/>
  <c r="K601"/>
  <c r="L601" s="1"/>
  <c r="M601" s="1"/>
  <c r="K599"/>
  <c r="L599" s="1"/>
  <c r="M599" s="1"/>
  <c r="K597"/>
  <c r="L597" s="1"/>
  <c r="M597" s="1"/>
  <c r="K595"/>
  <c r="L595" s="1"/>
  <c r="M595" s="1"/>
  <c r="K593"/>
  <c r="L593" s="1"/>
  <c r="M593" s="1"/>
  <c r="K590"/>
  <c r="L590" s="1"/>
  <c r="M590" s="1"/>
  <c r="K588"/>
  <c r="L588" s="1"/>
  <c r="M588" s="1"/>
  <c r="K586"/>
  <c r="L586" s="1"/>
  <c r="M586" s="1"/>
  <c r="K584"/>
  <c r="L584" s="1"/>
  <c r="M584" s="1"/>
  <c r="K582"/>
  <c r="L582" s="1"/>
  <c r="M582" s="1"/>
  <c r="K580"/>
  <c r="L580" s="1"/>
  <c r="M580" s="1"/>
  <c r="K466"/>
  <c r="L466" s="1"/>
  <c r="M466" s="1"/>
  <c r="K464"/>
  <c r="L464" s="1"/>
  <c r="M464" s="1"/>
  <c r="K462"/>
  <c r="L462" s="1"/>
  <c r="M462" s="1"/>
  <c r="K460"/>
  <c r="L460" s="1"/>
  <c r="M460" s="1"/>
  <c r="K458"/>
  <c r="L458" s="1"/>
  <c r="M458" s="1"/>
  <c r="K456"/>
  <c r="L456" s="1"/>
  <c r="M456" s="1"/>
  <c r="K451"/>
  <c r="L451" s="1"/>
  <c r="M451" s="1"/>
  <c r="K447"/>
  <c r="L447" s="1"/>
  <c r="M447" s="1"/>
  <c r="K443"/>
  <c r="L443" s="1"/>
  <c r="M443" s="1"/>
  <c r="K412"/>
  <c r="L412" s="1"/>
  <c r="M412" s="1"/>
  <c r="K408"/>
  <c r="L408" s="1"/>
  <c r="M408" s="1"/>
  <c r="K404"/>
  <c r="L404" s="1"/>
  <c r="M404" s="1"/>
  <c r="K399"/>
  <c r="L399" s="1"/>
  <c r="M399" s="1"/>
  <c r="K395"/>
  <c r="L395" s="1"/>
  <c r="M395" s="1"/>
  <c r="K391"/>
  <c r="L391" s="1"/>
  <c r="M391" s="1"/>
  <c r="K488"/>
  <c r="L488" s="1"/>
  <c r="M488" s="1"/>
  <c r="K486"/>
  <c r="L486" s="1"/>
  <c r="M486" s="1"/>
  <c r="K484"/>
  <c r="L484" s="1"/>
  <c r="M484" s="1"/>
  <c r="K482"/>
  <c r="L482" s="1"/>
  <c r="M482" s="1"/>
  <c r="K455"/>
  <c r="L455" s="1"/>
  <c r="M455" s="1"/>
  <c r="K450"/>
  <c r="L450" s="1"/>
  <c r="M450" s="1"/>
  <c r="K446"/>
  <c r="L446" s="1"/>
  <c r="M446" s="1"/>
  <c r="K442"/>
  <c r="L442" s="1"/>
  <c r="M442" s="1"/>
  <c r="K439"/>
  <c r="L439" s="1"/>
  <c r="M439" s="1"/>
  <c r="K437"/>
  <c r="L437" s="1"/>
  <c r="M437" s="1"/>
  <c r="K435"/>
  <c r="L435" s="1"/>
  <c r="M435" s="1"/>
  <c r="K433"/>
  <c r="L433" s="1"/>
  <c r="M433" s="1"/>
  <c r="K431"/>
  <c r="L431" s="1"/>
  <c r="M431" s="1"/>
  <c r="K429"/>
  <c r="L429" s="1"/>
  <c r="M429" s="1"/>
  <c r="K426"/>
  <c r="L426" s="1"/>
  <c r="M426" s="1"/>
  <c r="K424"/>
  <c r="L424" s="1"/>
  <c r="M424" s="1"/>
  <c r="K422"/>
  <c r="L422" s="1"/>
  <c r="M422" s="1"/>
  <c r="K420"/>
  <c r="L420" s="1"/>
  <c r="M420" s="1"/>
  <c r="K418"/>
  <c r="L418" s="1"/>
  <c r="M418" s="1"/>
  <c r="K416"/>
  <c r="L416" s="1"/>
  <c r="M416" s="1"/>
  <c r="K411"/>
  <c r="L411" s="1"/>
  <c r="M411" s="1"/>
  <c r="K407"/>
  <c r="L407" s="1"/>
  <c r="M407" s="1"/>
  <c r="K403"/>
  <c r="L403" s="1"/>
  <c r="M403" s="1"/>
  <c r="K398"/>
  <c r="L398" s="1"/>
  <c r="M398" s="1"/>
  <c r="K394"/>
  <c r="L394" s="1"/>
  <c r="M394" s="1"/>
  <c r="K390"/>
  <c r="L390" s="1"/>
  <c r="M390" s="1"/>
  <c r="K432" i="1"/>
  <c r="L432" s="1"/>
  <c r="M432" s="1"/>
  <c r="K428"/>
  <c r="L428" s="1"/>
  <c r="M428" s="1"/>
  <c r="K424"/>
  <c r="L424" s="1"/>
  <c r="M424" s="1"/>
  <c r="K419"/>
  <c r="L419" s="1"/>
  <c r="M419" s="1"/>
  <c r="K415"/>
  <c r="L415" s="1"/>
  <c r="M415" s="1"/>
  <c r="K411"/>
  <c r="L411" s="1"/>
  <c r="M411" s="1"/>
  <c r="K407"/>
  <c r="L407" s="1"/>
  <c r="M407" s="1"/>
  <c r="K431"/>
  <c r="L431" s="1"/>
  <c r="M431" s="1"/>
  <c r="K427"/>
  <c r="L427" s="1"/>
  <c r="M427" s="1"/>
  <c r="K423"/>
  <c r="L423" s="1"/>
  <c r="M423" s="1"/>
  <c r="K418"/>
  <c r="L418" s="1"/>
  <c r="M418" s="1"/>
  <c r="K414"/>
  <c r="L414" s="1"/>
  <c r="M414" s="1"/>
  <c r="K410"/>
  <c r="L410" s="1"/>
  <c r="M410" s="1"/>
  <c r="K406"/>
  <c r="L406" s="1"/>
  <c r="M406" s="1"/>
  <c r="K387"/>
  <c r="L387" s="1"/>
  <c r="M387" s="1"/>
  <c r="K383"/>
  <c r="L383" s="1"/>
  <c r="M383" s="1"/>
  <c r="K379"/>
  <c r="L379" s="1"/>
  <c r="M379" s="1"/>
  <c r="K388"/>
  <c r="L388" s="1"/>
  <c r="M388" s="1"/>
  <c r="K384"/>
  <c r="L384" s="1"/>
  <c r="M384" s="1"/>
  <c r="K380"/>
  <c r="L380" s="1"/>
  <c r="M380" s="1"/>
  <c r="K376"/>
  <c r="L376" s="1"/>
  <c r="M376" s="1"/>
  <c r="K373" i="2"/>
  <c r="L373" s="1"/>
  <c r="M373" s="1"/>
  <c r="K374"/>
  <c r="L374" s="1"/>
  <c r="M374" s="1"/>
  <c r="K370"/>
  <c r="L370" s="1"/>
  <c r="M370" s="1"/>
  <c r="K366"/>
  <c r="L366" s="1"/>
  <c r="M366" s="1"/>
  <c r="K367"/>
  <c r="L367" s="1"/>
  <c r="M367" s="1"/>
  <c r="K363"/>
  <c r="L363" s="1"/>
  <c r="M363" s="1"/>
  <c r="K359"/>
  <c r="L359" s="1"/>
  <c r="M359" s="1"/>
  <c r="K355"/>
  <c r="L355" s="1"/>
  <c r="M355" s="1"/>
  <c r="K351"/>
  <c r="L351" s="1"/>
  <c r="M351" s="1"/>
  <c r="K346"/>
  <c r="L346" s="1"/>
  <c r="M346" s="1"/>
  <c r="K342"/>
  <c r="L342" s="1"/>
  <c r="M342" s="1"/>
  <c r="K338"/>
  <c r="L338" s="1"/>
  <c r="M338" s="1"/>
  <c r="K358"/>
  <c r="L358" s="1"/>
  <c r="M358" s="1"/>
  <c r="K354"/>
  <c r="L354" s="1"/>
  <c r="M354" s="1"/>
  <c r="K350"/>
  <c r="L350" s="1"/>
  <c r="M350" s="1"/>
  <c r="K345"/>
  <c r="L345" s="1"/>
  <c r="M345" s="1"/>
  <c r="K341"/>
  <c r="L341" s="1"/>
  <c r="M341" s="1"/>
  <c r="K337"/>
  <c r="L337" s="1"/>
  <c r="M337" s="1"/>
  <c r="K321"/>
  <c r="L321" s="1"/>
  <c r="M321" s="1"/>
  <c r="K319"/>
  <c r="L319" s="1"/>
  <c r="M319" s="1"/>
  <c r="K317"/>
  <c r="L317" s="1"/>
  <c r="M317" s="1"/>
  <c r="K315"/>
  <c r="L315" s="1"/>
  <c r="M315" s="1"/>
  <c r="K313"/>
  <c r="L313" s="1"/>
  <c r="M313" s="1"/>
  <c r="K311"/>
  <c r="L311" s="1"/>
  <c r="M311" s="1"/>
  <c r="K12"/>
  <c r="L12" s="1"/>
  <c r="M12" s="1"/>
  <c r="K242"/>
  <c r="L242" s="1"/>
  <c r="M242" s="1"/>
  <c r="K233"/>
  <c r="L233" s="1"/>
  <c r="M233" s="1"/>
  <c r="K224"/>
  <c r="L224" s="1"/>
  <c r="M224" s="1"/>
  <c r="K216"/>
  <c r="L216" s="1"/>
  <c r="M216" s="1"/>
  <c r="K210"/>
  <c r="L210" s="1"/>
  <c r="M210" s="1"/>
  <c r="K202"/>
  <c r="L202" s="1"/>
  <c r="M202" s="1"/>
  <c r="K247"/>
  <c r="L247" s="1"/>
  <c r="M247" s="1"/>
  <c r="K238"/>
  <c r="L238" s="1"/>
  <c r="M238" s="1"/>
  <c r="K230"/>
  <c r="L230" s="1"/>
  <c r="M230" s="1"/>
  <c r="K221"/>
  <c r="L221" s="1"/>
  <c r="M221" s="1"/>
  <c r="K209"/>
  <c r="L209" s="1"/>
  <c r="M209" s="1"/>
  <c r="K201"/>
  <c r="L201" s="1"/>
  <c r="M201" s="1"/>
  <c r="K134"/>
  <c r="L134" s="1"/>
  <c r="M134" s="1"/>
  <c r="K130"/>
  <c r="L130" s="1"/>
  <c r="M130" s="1"/>
  <c r="K140"/>
  <c r="L140" s="1"/>
  <c r="M140" s="1"/>
  <c r="K141"/>
  <c r="L141" s="1"/>
  <c r="M141" s="1"/>
  <c r="K21"/>
  <c r="L21" s="1"/>
  <c r="M21" s="1"/>
  <c r="K244"/>
  <c r="L244" s="1"/>
  <c r="M244" s="1"/>
  <c r="K235"/>
  <c r="L235" s="1"/>
  <c r="M235" s="1"/>
  <c r="K227"/>
  <c r="L227" s="1"/>
  <c r="M227" s="1"/>
  <c r="K218"/>
  <c r="L218" s="1"/>
  <c r="M218" s="1"/>
  <c r="K211"/>
  <c r="L211" s="1"/>
  <c r="M211" s="1"/>
  <c r="K204"/>
  <c r="L204" s="1"/>
  <c r="M204" s="1"/>
  <c r="K249"/>
  <c r="L249" s="1"/>
  <c r="M249" s="1"/>
  <c r="K241"/>
  <c r="L241" s="1"/>
  <c r="M241" s="1"/>
  <c r="K232"/>
  <c r="L232" s="1"/>
  <c r="M232" s="1"/>
  <c r="K223"/>
  <c r="L223" s="1"/>
  <c r="M223" s="1"/>
  <c r="K215"/>
  <c r="L215" s="1"/>
  <c r="M215" s="1"/>
  <c r="K203"/>
  <c r="L203" s="1"/>
  <c r="M203" s="1"/>
  <c r="K135"/>
  <c r="L135" s="1"/>
  <c r="M135" s="1"/>
  <c r="K131"/>
  <c r="L131" s="1"/>
  <c r="M131" s="1"/>
  <c r="K31"/>
  <c r="L31" s="1"/>
  <c r="M31" s="1"/>
  <c r="K17"/>
  <c r="L17" s="1"/>
  <c r="M17" s="1"/>
  <c r="K13"/>
  <c r="L13" s="1"/>
  <c r="M13" s="1"/>
  <c r="K1270"/>
  <c r="L1270" s="1"/>
  <c r="M1270" s="1"/>
  <c r="K1266"/>
  <c r="L1266" s="1"/>
  <c r="M1266" s="1"/>
  <c r="K1262"/>
  <c r="L1262" s="1"/>
  <c r="M1262" s="1"/>
  <c r="K1127"/>
  <c r="L1127" s="1"/>
  <c r="M1127" s="1"/>
  <c r="K1100"/>
  <c r="L1100" s="1"/>
  <c r="M1100" s="1"/>
  <c r="K1091"/>
  <c r="L1091" s="1"/>
  <c r="M1091" s="1"/>
  <c r="K1083"/>
  <c r="L1083" s="1"/>
  <c r="M1083" s="1"/>
  <c r="K1142"/>
  <c r="L1142" s="1"/>
  <c r="M1142" s="1"/>
  <c r="K1138"/>
  <c r="L1138" s="1"/>
  <c r="M1138" s="1"/>
  <c r="K1132"/>
  <c r="L1132" s="1"/>
  <c r="M1132" s="1"/>
  <c r="K1124"/>
  <c r="L1124" s="1"/>
  <c r="M1124" s="1"/>
  <c r="K1117"/>
  <c r="L1117" s="1"/>
  <c r="M1117" s="1"/>
  <c r="K1112"/>
  <c r="L1112" s="1"/>
  <c r="M1112" s="1"/>
  <c r="K1105"/>
  <c r="L1105" s="1"/>
  <c r="M1105" s="1"/>
  <c r="K1090"/>
  <c r="L1090" s="1"/>
  <c r="M1090" s="1"/>
  <c r="K1119"/>
  <c r="L1119" s="1"/>
  <c r="M1119" s="1"/>
  <c r="K1104"/>
  <c r="L1104" s="1"/>
  <c r="M1104" s="1"/>
  <c r="K1088"/>
  <c r="L1088" s="1"/>
  <c r="M1088" s="1"/>
  <c r="K959"/>
  <c r="L959" s="1"/>
  <c r="M959" s="1"/>
  <c r="K943"/>
  <c r="L943" s="1"/>
  <c r="M943" s="1"/>
  <c r="K967"/>
  <c r="L967" s="1"/>
  <c r="M967" s="1"/>
  <c r="K960"/>
  <c r="L960" s="1"/>
  <c r="M960" s="1"/>
  <c r="K954"/>
  <c r="L954" s="1"/>
  <c r="M954" s="1"/>
  <c r="K949"/>
  <c r="L949" s="1"/>
  <c r="M949" s="1"/>
  <c r="K940"/>
  <c r="L940" s="1"/>
  <c r="M940" s="1"/>
  <c r="K977"/>
  <c r="L977" s="1"/>
  <c r="M977" s="1"/>
  <c r="K973"/>
  <c r="L973" s="1"/>
  <c r="M973" s="1"/>
  <c r="K969"/>
  <c r="L969" s="1"/>
  <c r="M969" s="1"/>
  <c r="K920"/>
  <c r="L920" s="1"/>
  <c r="M920" s="1"/>
  <c r="K916"/>
  <c r="L916" s="1"/>
  <c r="M916" s="1"/>
  <c r="K709"/>
  <c r="L709" s="1"/>
  <c r="M709" s="1"/>
  <c r="K717"/>
  <c r="L717" s="1"/>
  <c r="M717" s="1"/>
  <c r="K713"/>
  <c r="L713" s="1"/>
  <c r="M713" s="1"/>
  <c r="K615"/>
  <c r="L615" s="1"/>
  <c r="M615" s="1"/>
  <c r="K611"/>
  <c r="L611" s="1"/>
  <c r="M611" s="1"/>
  <c r="K607"/>
  <c r="L607" s="1"/>
  <c r="M607" s="1"/>
  <c r="K628"/>
  <c r="L628" s="1"/>
  <c r="M628" s="1"/>
  <c r="K624"/>
  <c r="L624" s="1"/>
  <c r="M624" s="1"/>
  <c r="K620"/>
  <c r="L620" s="1"/>
  <c r="M620" s="1"/>
  <c r="K641"/>
  <c r="L641" s="1"/>
  <c r="M641" s="1"/>
  <c r="K637"/>
  <c r="L637" s="1"/>
  <c r="M637" s="1"/>
  <c r="K633"/>
  <c r="L633" s="1"/>
  <c r="M633" s="1"/>
  <c r="K510"/>
  <c r="L510" s="1"/>
  <c r="M510" s="1"/>
  <c r="K502"/>
  <c r="L502" s="1"/>
  <c r="M502" s="1"/>
  <c r="K505"/>
  <c r="L505" s="1"/>
  <c r="M505" s="1"/>
  <c r="K549"/>
  <c r="L549" s="1"/>
  <c r="M549" s="1"/>
  <c r="K541"/>
  <c r="L541" s="1"/>
  <c r="M541" s="1"/>
  <c r="K544"/>
  <c r="L544" s="1"/>
  <c r="M544" s="1"/>
  <c r="K537"/>
  <c r="L537" s="1"/>
  <c r="M537" s="1"/>
  <c r="K533"/>
  <c r="L533" s="1"/>
  <c r="M533" s="1"/>
  <c r="K529"/>
  <c r="L529" s="1"/>
  <c r="M529" s="1"/>
  <c r="K523"/>
  <c r="L523" s="1"/>
  <c r="M523" s="1"/>
  <c r="K515"/>
  <c r="L515" s="1"/>
  <c r="M515" s="1"/>
  <c r="K518"/>
  <c r="L518" s="1"/>
  <c r="M518" s="1"/>
  <c r="K576"/>
  <c r="L576" s="1"/>
  <c r="M576" s="1"/>
  <c r="K572"/>
  <c r="L572" s="1"/>
  <c r="M572" s="1"/>
  <c r="K568"/>
  <c r="L568" s="1"/>
  <c r="M568" s="1"/>
  <c r="K563"/>
  <c r="L563" s="1"/>
  <c r="M563" s="1"/>
  <c r="K559"/>
  <c r="L559" s="1"/>
  <c r="M559" s="1"/>
  <c r="K555"/>
  <c r="L555" s="1"/>
  <c r="M555" s="1"/>
  <c r="K602"/>
  <c r="L602" s="1"/>
  <c r="M602" s="1"/>
  <c r="K598"/>
  <c r="L598" s="1"/>
  <c r="M598" s="1"/>
  <c r="K594"/>
  <c r="L594" s="1"/>
  <c r="M594" s="1"/>
  <c r="K589"/>
  <c r="L589" s="1"/>
  <c r="M589" s="1"/>
  <c r="K585"/>
  <c r="L585" s="1"/>
  <c r="M585" s="1"/>
  <c r="K581"/>
  <c r="L581" s="1"/>
  <c r="M581" s="1"/>
  <c r="K465"/>
  <c r="L465" s="1"/>
  <c r="M465" s="1"/>
  <c r="K461"/>
  <c r="L461" s="1"/>
  <c r="M461" s="1"/>
  <c r="K457"/>
  <c r="L457" s="1"/>
  <c r="M457" s="1"/>
  <c r="K449"/>
  <c r="L449" s="1"/>
  <c r="M449" s="1"/>
  <c r="K414"/>
  <c r="L414" s="1"/>
  <c r="M414" s="1"/>
  <c r="K406"/>
  <c r="L406" s="1"/>
  <c r="M406" s="1"/>
  <c r="K397"/>
  <c r="L397" s="1"/>
  <c r="M397" s="1"/>
  <c r="K489"/>
  <c r="L489" s="1"/>
  <c r="M489" s="1"/>
  <c r="K485"/>
  <c r="L485" s="1"/>
  <c r="M485" s="1"/>
  <c r="K481"/>
  <c r="L481" s="1"/>
  <c r="M481" s="1"/>
  <c r="K448"/>
  <c r="L448" s="1"/>
  <c r="M448" s="1"/>
  <c r="K440"/>
  <c r="L440" s="1"/>
  <c r="M440" s="1"/>
  <c r="K436"/>
  <c r="L436" s="1"/>
  <c r="M436" s="1"/>
  <c r="K432"/>
  <c r="L432" s="1"/>
  <c r="M432" s="1"/>
  <c r="K427"/>
  <c r="L427" s="1"/>
  <c r="M427" s="1"/>
  <c r="K423"/>
  <c r="L423" s="1"/>
  <c r="M423" s="1"/>
  <c r="K419"/>
  <c r="L419" s="1"/>
  <c r="M419" s="1"/>
  <c r="K413"/>
  <c r="L413" s="1"/>
  <c r="M413" s="1"/>
  <c r="K405"/>
  <c r="L405" s="1"/>
  <c r="M405" s="1"/>
  <c r="K396"/>
  <c r="L396" s="1"/>
  <c r="M396" s="1"/>
  <c r="K434" i="1"/>
  <c r="L434" s="1"/>
  <c r="M434" s="1"/>
  <c r="K426"/>
  <c r="L426" s="1"/>
  <c r="M426" s="1"/>
  <c r="K417"/>
  <c r="L417" s="1"/>
  <c r="M417" s="1"/>
  <c r="K409"/>
  <c r="L409" s="1"/>
  <c r="M409" s="1"/>
  <c r="K429"/>
  <c r="L429" s="1"/>
  <c r="M429" s="1"/>
  <c r="K421"/>
  <c r="L421" s="1"/>
  <c r="M421" s="1"/>
  <c r="K412"/>
  <c r="L412" s="1"/>
  <c r="M412" s="1"/>
  <c r="K389"/>
  <c r="L389" s="1"/>
  <c r="M389" s="1"/>
  <c r="K381"/>
  <c r="L381" s="1"/>
  <c r="M381" s="1"/>
  <c r="K386"/>
  <c r="L386" s="1"/>
  <c r="M386" s="1"/>
  <c r="K378"/>
  <c r="L378" s="1"/>
  <c r="M378" s="1"/>
  <c r="K371" i="2"/>
  <c r="L371" s="1"/>
  <c r="M371" s="1"/>
  <c r="K368"/>
  <c r="L368" s="1"/>
  <c r="M368" s="1"/>
  <c r="K365"/>
  <c r="L365" s="1"/>
  <c r="M365" s="1"/>
  <c r="K357"/>
  <c r="L357" s="1"/>
  <c r="M357" s="1"/>
  <c r="K348"/>
  <c r="L348" s="1"/>
  <c r="M348" s="1"/>
  <c r="K340"/>
  <c r="L340" s="1"/>
  <c r="M340" s="1"/>
  <c r="K356"/>
  <c r="L356" s="1"/>
  <c r="M356" s="1"/>
  <c r="K347"/>
  <c r="L347" s="1"/>
  <c r="M347" s="1"/>
  <c r="K339"/>
  <c r="L339" s="1"/>
  <c r="M339" s="1"/>
  <c r="K320"/>
  <c r="L320" s="1"/>
  <c r="M320" s="1"/>
  <c r="K316"/>
  <c r="L316" s="1"/>
  <c r="M316" s="1"/>
  <c r="K312"/>
  <c r="L312" s="1"/>
  <c r="M312" s="1"/>
  <c r="K246"/>
  <c r="L246" s="1"/>
  <c r="M246" s="1"/>
  <c r="K229"/>
  <c r="L229" s="1"/>
  <c r="M229" s="1"/>
  <c r="K212"/>
  <c r="L212" s="1"/>
  <c r="M212" s="1"/>
  <c r="K250"/>
  <c r="L250" s="1"/>
  <c r="M250" s="1"/>
  <c r="K234"/>
  <c r="L234" s="1"/>
  <c r="M234" s="1"/>
  <c r="K217"/>
  <c r="L217" s="1"/>
  <c r="M217" s="1"/>
  <c r="K136"/>
  <c r="L136" s="1"/>
  <c r="M136" s="1"/>
  <c r="K146"/>
  <c r="L146" s="1"/>
  <c r="M146" s="1"/>
  <c r="K144"/>
  <c r="L144" s="1"/>
  <c r="M144" s="1"/>
  <c r="K240"/>
  <c r="L240" s="1"/>
  <c r="M240" s="1"/>
  <c r="K222"/>
  <c r="L222" s="1"/>
  <c r="M222" s="1"/>
  <c r="K208"/>
  <c r="L208" s="1"/>
  <c r="M208" s="1"/>
  <c r="K245"/>
  <c r="L245" s="1"/>
  <c r="M245" s="1"/>
  <c r="K228"/>
  <c r="L228" s="1"/>
  <c r="M228" s="1"/>
  <c r="K207"/>
  <c r="L207" s="1"/>
  <c r="M207" s="1"/>
  <c r="K133"/>
  <c r="L133" s="1"/>
  <c r="M133" s="1"/>
  <c r="K142"/>
  <c r="L142" s="1"/>
  <c r="M142" s="1"/>
  <c r="K143"/>
  <c r="L143" s="1"/>
  <c r="M143" s="1"/>
  <c r="B16" i="6"/>
  <c r="K6" i="7" s="1"/>
  <c r="K1331" i="2"/>
  <c r="L1331" s="1"/>
  <c r="M1331" s="1"/>
  <c r="G6" i="5"/>
  <c r="G2" i="3"/>
  <c r="G49" s="1"/>
  <c r="H49" s="1"/>
  <c r="I49" s="1"/>
  <c r="K1330" i="2"/>
  <c r="L1330" s="1"/>
  <c r="M1330" s="1"/>
  <c r="K1327"/>
  <c r="L1327" s="1"/>
  <c r="M1327" s="1"/>
  <c r="K1325"/>
  <c r="L1325" s="1"/>
  <c r="M1325" s="1"/>
  <c r="K1323"/>
  <c r="L1323" s="1"/>
  <c r="M1323" s="1"/>
  <c r="K1320"/>
  <c r="L1320" s="1"/>
  <c r="M1320" s="1"/>
  <c r="K1318"/>
  <c r="L1318" s="1"/>
  <c r="M1318" s="1"/>
  <c r="K1316"/>
  <c r="L1316" s="1"/>
  <c r="M1316" s="1"/>
  <c r="K1314"/>
  <c r="L1314" s="1"/>
  <c r="M1314" s="1"/>
  <c r="K1312"/>
  <c r="L1312" s="1"/>
  <c r="M1312" s="1"/>
  <c r="K1310"/>
  <c r="L1310" s="1"/>
  <c r="M1310" s="1"/>
  <c r="K1307"/>
  <c r="L1307" s="1"/>
  <c r="M1307" s="1"/>
  <c r="K1305"/>
  <c r="L1305" s="1"/>
  <c r="M1305" s="1"/>
  <c r="K1303"/>
  <c r="L1303" s="1"/>
  <c r="M1303" s="1"/>
  <c r="K1301"/>
  <c r="L1301" s="1"/>
  <c r="M1301" s="1"/>
  <c r="K1299"/>
  <c r="L1299" s="1"/>
  <c r="M1299" s="1"/>
  <c r="K1296"/>
  <c r="L1296" s="1"/>
  <c r="M1296" s="1"/>
  <c r="K1294"/>
  <c r="L1294" s="1"/>
  <c r="M1294" s="1"/>
  <c r="K1292"/>
  <c r="L1292" s="1"/>
  <c r="M1292" s="1"/>
  <c r="K1290"/>
  <c r="L1290" s="1"/>
  <c r="M1290" s="1"/>
  <c r="K1288"/>
  <c r="L1288" s="1"/>
  <c r="M1288" s="1"/>
  <c r="K1286"/>
  <c r="L1286" s="1"/>
  <c r="M1286" s="1"/>
  <c r="K1283"/>
  <c r="L1283" s="1"/>
  <c r="M1283" s="1"/>
  <c r="K1281"/>
  <c r="L1281" s="1"/>
  <c r="M1281" s="1"/>
  <c r="K1279"/>
  <c r="L1279" s="1"/>
  <c r="M1279" s="1"/>
  <c r="K1277"/>
  <c r="L1277" s="1"/>
  <c r="M1277" s="1"/>
  <c r="K1275"/>
  <c r="L1275" s="1"/>
  <c r="M1275" s="1"/>
  <c r="K1260"/>
  <c r="L1260" s="1"/>
  <c r="M1260" s="1"/>
  <c r="K1258"/>
  <c r="L1258" s="1"/>
  <c r="M1258" s="1"/>
  <c r="K1256"/>
  <c r="L1256" s="1"/>
  <c r="M1256" s="1"/>
  <c r="K1254"/>
  <c r="L1254" s="1"/>
  <c r="M1254" s="1"/>
  <c r="K1252"/>
  <c r="L1252" s="1"/>
  <c r="M1252" s="1"/>
  <c r="K1250"/>
  <c r="L1250" s="1"/>
  <c r="M1250" s="1"/>
  <c r="K1248"/>
  <c r="L1248" s="1"/>
  <c r="M1248" s="1"/>
  <c r="K1245"/>
  <c r="L1245" s="1"/>
  <c r="M1245" s="1"/>
  <c r="K1243"/>
  <c r="L1243" s="1"/>
  <c r="M1243" s="1"/>
  <c r="K1241"/>
  <c r="L1241" s="1"/>
  <c r="M1241" s="1"/>
  <c r="K1239"/>
  <c r="L1239" s="1"/>
  <c r="M1239" s="1"/>
  <c r="K1237"/>
  <c r="L1237" s="1"/>
  <c r="M1237" s="1"/>
  <c r="K1235"/>
  <c r="L1235" s="1"/>
  <c r="M1235" s="1"/>
  <c r="K1233"/>
  <c r="L1233" s="1"/>
  <c r="M1233" s="1"/>
  <c r="K1230"/>
  <c r="L1230" s="1"/>
  <c r="M1230" s="1"/>
  <c r="K1228"/>
  <c r="L1228" s="1"/>
  <c r="M1228" s="1"/>
  <c r="K1226"/>
  <c r="L1226" s="1"/>
  <c r="M1226" s="1"/>
  <c r="K1224"/>
  <c r="L1224" s="1"/>
  <c r="M1224" s="1"/>
  <c r="K1222"/>
  <c r="L1222" s="1"/>
  <c r="M1222" s="1"/>
  <c r="K1220"/>
  <c r="L1220" s="1"/>
  <c r="M1220" s="1"/>
  <c r="K1218"/>
  <c r="L1218" s="1"/>
  <c r="M1218" s="1"/>
  <c r="K1215"/>
  <c r="L1215" s="1"/>
  <c r="M1215" s="1"/>
  <c r="K1213"/>
  <c r="L1213" s="1"/>
  <c r="M1213" s="1"/>
  <c r="K1211"/>
  <c r="L1211" s="1"/>
  <c r="M1211" s="1"/>
  <c r="K1209"/>
  <c r="L1209" s="1"/>
  <c r="M1209" s="1"/>
  <c r="K1207"/>
  <c r="L1207" s="1"/>
  <c r="M1207" s="1"/>
  <c r="K1205"/>
  <c r="L1205" s="1"/>
  <c r="M1205" s="1"/>
  <c r="K1203"/>
  <c r="L1203" s="1"/>
  <c r="M1203" s="1"/>
  <c r="K1198"/>
  <c r="L1198" s="1"/>
  <c r="M1198" s="1"/>
  <c r="K1196"/>
  <c r="L1196" s="1"/>
  <c r="M1196" s="1"/>
  <c r="K1194"/>
  <c r="L1194" s="1"/>
  <c r="M1194" s="1"/>
  <c r="K1192"/>
  <c r="L1192" s="1"/>
  <c r="M1192" s="1"/>
  <c r="K1190"/>
  <c r="L1190" s="1"/>
  <c r="M1190" s="1"/>
  <c r="K1188"/>
  <c r="L1188" s="1"/>
  <c r="M1188" s="1"/>
  <c r="K1185"/>
  <c r="L1185" s="1"/>
  <c r="M1185" s="1"/>
  <c r="K1183"/>
  <c r="L1183" s="1"/>
  <c r="M1183" s="1"/>
  <c r="K1181"/>
  <c r="L1181" s="1"/>
  <c r="M1181" s="1"/>
  <c r="K1179"/>
  <c r="L1179" s="1"/>
  <c r="M1179" s="1"/>
  <c r="K1177"/>
  <c r="L1177" s="1"/>
  <c r="M1177" s="1"/>
  <c r="K1175"/>
  <c r="L1175" s="1"/>
  <c r="M1175" s="1"/>
  <c r="K1172"/>
  <c r="L1172" s="1"/>
  <c r="M1172" s="1"/>
  <c r="K1170"/>
  <c r="L1170" s="1"/>
  <c r="M1170" s="1"/>
  <c r="K1168"/>
  <c r="L1168" s="1"/>
  <c r="M1168" s="1"/>
  <c r="K1166"/>
  <c r="L1166" s="1"/>
  <c r="M1166" s="1"/>
  <c r="K1164"/>
  <c r="L1164" s="1"/>
  <c r="M1164" s="1"/>
  <c r="K1162"/>
  <c r="L1162" s="1"/>
  <c r="M1162" s="1"/>
  <c r="K1159"/>
  <c r="L1159" s="1"/>
  <c r="M1159" s="1"/>
  <c r="K1157"/>
  <c r="L1157" s="1"/>
  <c r="M1157" s="1"/>
  <c r="K1155"/>
  <c r="L1155" s="1"/>
  <c r="M1155" s="1"/>
  <c r="K1153"/>
  <c r="L1153" s="1"/>
  <c r="M1153" s="1"/>
  <c r="K1151"/>
  <c r="L1151" s="1"/>
  <c r="M1151" s="1"/>
  <c r="K1149"/>
  <c r="L1149" s="1"/>
  <c r="M1149" s="1"/>
  <c r="K1081"/>
  <c r="L1081" s="1"/>
  <c r="M1081" s="1"/>
  <c r="K1079"/>
  <c r="L1079" s="1"/>
  <c r="M1079" s="1"/>
  <c r="K1077"/>
  <c r="L1077" s="1"/>
  <c r="M1077" s="1"/>
  <c r="K1075"/>
  <c r="L1075" s="1"/>
  <c r="M1075" s="1"/>
  <c r="K1073"/>
  <c r="L1073" s="1"/>
  <c r="M1073" s="1"/>
  <c r="K1071"/>
  <c r="L1071" s="1"/>
  <c r="M1071" s="1"/>
  <c r="K1068"/>
  <c r="L1068" s="1"/>
  <c r="M1068" s="1"/>
  <c r="K1066"/>
  <c r="L1066" s="1"/>
  <c r="M1066" s="1"/>
  <c r="K1064"/>
  <c r="L1064" s="1"/>
  <c r="M1064" s="1"/>
  <c r="K1062"/>
  <c r="L1062" s="1"/>
  <c r="M1062" s="1"/>
  <c r="K1060"/>
  <c r="L1060" s="1"/>
  <c r="M1060" s="1"/>
  <c r="K1058"/>
  <c r="L1058" s="1"/>
  <c r="M1058" s="1"/>
  <c r="K1055"/>
  <c r="L1055" s="1"/>
  <c r="M1055" s="1"/>
  <c r="K1053"/>
  <c r="L1053" s="1"/>
  <c r="M1053" s="1"/>
  <c r="K1051"/>
  <c r="L1051" s="1"/>
  <c r="M1051" s="1"/>
  <c r="K1049"/>
  <c r="L1049" s="1"/>
  <c r="M1049" s="1"/>
  <c r="K1047"/>
  <c r="L1047" s="1"/>
  <c r="M1047" s="1"/>
  <c r="K1044"/>
  <c r="L1044" s="1"/>
  <c r="M1044" s="1"/>
  <c r="K1042"/>
  <c r="L1042" s="1"/>
  <c r="M1042" s="1"/>
  <c r="K1040"/>
  <c r="L1040" s="1"/>
  <c r="M1040" s="1"/>
  <c r="K1038"/>
  <c r="L1038" s="1"/>
  <c r="M1038" s="1"/>
  <c r="K1036"/>
  <c r="L1036" s="1"/>
  <c r="M1036" s="1"/>
  <c r="K1033"/>
  <c r="L1033" s="1"/>
  <c r="M1033" s="1"/>
  <c r="K1031"/>
  <c r="L1031" s="1"/>
  <c r="M1031" s="1"/>
  <c r="K1029"/>
  <c r="L1029" s="1"/>
  <c r="M1029" s="1"/>
  <c r="K1027"/>
  <c r="L1027" s="1"/>
  <c r="M1027" s="1"/>
  <c r="K1025"/>
  <c r="L1025" s="1"/>
  <c r="M1025" s="1"/>
  <c r="K1022"/>
  <c r="L1022" s="1"/>
  <c r="M1022" s="1"/>
  <c r="K1020"/>
  <c r="L1020" s="1"/>
  <c r="M1020" s="1"/>
  <c r="K1018"/>
  <c r="L1018" s="1"/>
  <c r="M1018" s="1"/>
  <c r="K1016"/>
  <c r="L1016" s="1"/>
  <c r="M1016" s="1"/>
  <c r="K1014"/>
  <c r="L1014" s="1"/>
  <c r="M1014" s="1"/>
  <c r="K1011"/>
  <c r="L1011" s="1"/>
  <c r="M1011" s="1"/>
  <c r="K1009"/>
  <c r="L1009" s="1"/>
  <c r="M1009" s="1"/>
  <c r="K1007"/>
  <c r="L1007" s="1"/>
  <c r="M1007" s="1"/>
  <c r="K1005"/>
  <c r="L1005" s="1"/>
  <c r="M1005" s="1"/>
  <c r="K1003"/>
  <c r="L1003" s="1"/>
  <c r="M1003" s="1"/>
  <c r="K1000"/>
  <c r="L1000" s="1"/>
  <c r="M1000" s="1"/>
  <c r="K998"/>
  <c r="L998" s="1"/>
  <c r="M998" s="1"/>
  <c r="K996"/>
  <c r="L996" s="1"/>
  <c r="M996" s="1"/>
  <c r="K994"/>
  <c r="L994" s="1"/>
  <c r="M994" s="1"/>
  <c r="K992"/>
  <c r="L992" s="1"/>
  <c r="M992" s="1"/>
  <c r="K989"/>
  <c r="L989" s="1"/>
  <c r="M989" s="1"/>
  <c r="K987"/>
  <c r="L987" s="1"/>
  <c r="M987" s="1"/>
  <c r="K985"/>
  <c r="L985" s="1"/>
  <c r="M985" s="1"/>
  <c r="K983"/>
  <c r="L983" s="1"/>
  <c r="M983" s="1"/>
  <c r="K981"/>
  <c r="L981" s="1"/>
  <c r="M981" s="1"/>
  <c r="K934"/>
  <c r="L934" s="1"/>
  <c r="M934" s="1"/>
  <c r="K932"/>
  <c r="L932" s="1"/>
  <c r="M932" s="1"/>
  <c r="K930"/>
  <c r="L930" s="1"/>
  <c r="M930" s="1"/>
  <c r="K928"/>
  <c r="L928" s="1"/>
  <c r="M928" s="1"/>
  <c r="K926"/>
  <c r="L926" s="1"/>
  <c r="M926" s="1"/>
  <c r="K912"/>
  <c r="L912" s="1"/>
  <c r="M912" s="1"/>
  <c r="K910"/>
  <c r="L910" s="1"/>
  <c r="M910" s="1"/>
  <c r="K908"/>
  <c r="L908" s="1"/>
  <c r="M908" s="1"/>
  <c r="K906"/>
  <c r="L906" s="1"/>
  <c r="M906" s="1"/>
  <c r="K904"/>
  <c r="L904" s="1"/>
  <c r="M904" s="1"/>
  <c r="K901"/>
  <c r="L901" s="1"/>
  <c r="M901" s="1"/>
  <c r="K899"/>
  <c r="L899" s="1"/>
  <c r="M899" s="1"/>
  <c r="K897"/>
  <c r="L897" s="1"/>
  <c r="M897" s="1"/>
  <c r="K895"/>
  <c r="L895" s="1"/>
  <c r="M895" s="1"/>
  <c r="K893"/>
  <c r="L893" s="1"/>
  <c r="M893" s="1"/>
  <c r="K890"/>
  <c r="L890" s="1"/>
  <c r="M890" s="1"/>
  <c r="K888"/>
  <c r="L888" s="1"/>
  <c r="M888" s="1"/>
  <c r="K886"/>
  <c r="L886" s="1"/>
  <c r="M886" s="1"/>
  <c r="K884"/>
  <c r="L884" s="1"/>
  <c r="M884" s="1"/>
  <c r="K882"/>
  <c r="L882" s="1"/>
  <c r="M882" s="1"/>
  <c r="K879"/>
  <c r="L879" s="1"/>
  <c r="M879" s="1"/>
  <c r="K877"/>
  <c r="L877" s="1"/>
  <c r="M877" s="1"/>
  <c r="K875"/>
  <c r="L875" s="1"/>
  <c r="M875" s="1"/>
  <c r="K873"/>
  <c r="L873" s="1"/>
  <c r="M873" s="1"/>
  <c r="K871"/>
  <c r="L871" s="1"/>
  <c r="M871" s="1"/>
  <c r="K868"/>
  <c r="L868" s="1"/>
  <c r="M868" s="1"/>
  <c r="K866"/>
  <c r="L866" s="1"/>
  <c r="M866" s="1"/>
  <c r="K864"/>
  <c r="L864" s="1"/>
  <c r="M864" s="1"/>
  <c r="K862"/>
  <c r="L862" s="1"/>
  <c r="M862" s="1"/>
  <c r="K860"/>
  <c r="L860" s="1"/>
  <c r="M860" s="1"/>
  <c r="K857"/>
  <c r="L857" s="1"/>
  <c r="M857" s="1"/>
  <c r="K855"/>
  <c r="L855" s="1"/>
  <c r="M855" s="1"/>
  <c r="K853"/>
  <c r="L853" s="1"/>
  <c r="M853" s="1"/>
  <c r="K851"/>
  <c r="L851" s="1"/>
  <c r="M851" s="1"/>
  <c r="K849"/>
  <c r="L849" s="1"/>
  <c r="M849" s="1"/>
  <c r="K846"/>
  <c r="L846" s="1"/>
  <c r="M846" s="1"/>
  <c r="K844"/>
  <c r="L844" s="1"/>
  <c r="M844" s="1"/>
  <c r="K842"/>
  <c r="L842" s="1"/>
  <c r="M842" s="1"/>
  <c r="K840"/>
  <c r="L840" s="1"/>
  <c r="M840" s="1"/>
  <c r="K838"/>
  <c r="L838" s="1"/>
  <c r="M838" s="1"/>
  <c r="K835"/>
  <c r="L835" s="1"/>
  <c r="M835" s="1"/>
  <c r="K833"/>
  <c r="L833" s="1"/>
  <c r="M833" s="1"/>
  <c r="K831"/>
  <c r="L831" s="1"/>
  <c r="M831" s="1"/>
  <c r="K829"/>
  <c r="L829" s="1"/>
  <c r="M829" s="1"/>
  <c r="K827"/>
  <c r="L827" s="1"/>
  <c r="M827" s="1"/>
  <c r="K824"/>
  <c r="L824" s="1"/>
  <c r="M824" s="1"/>
  <c r="K822"/>
  <c r="L822" s="1"/>
  <c r="M822" s="1"/>
  <c r="K820"/>
  <c r="L820" s="1"/>
  <c r="M820" s="1"/>
  <c r="K818"/>
  <c r="L818" s="1"/>
  <c r="M818" s="1"/>
  <c r="K816"/>
  <c r="L816" s="1"/>
  <c r="M816" s="1"/>
  <c r="K814"/>
  <c r="L814" s="1"/>
  <c r="M814" s="1"/>
  <c r="K811"/>
  <c r="L811" s="1"/>
  <c r="M811" s="1"/>
  <c r="K809"/>
  <c r="L809" s="1"/>
  <c r="M809" s="1"/>
  <c r="K807"/>
  <c r="L807" s="1"/>
  <c r="M807" s="1"/>
  <c r="K805"/>
  <c r="L805" s="1"/>
  <c r="M805" s="1"/>
  <c r="K803"/>
  <c r="L803" s="1"/>
  <c r="M803" s="1"/>
  <c r="K801"/>
  <c r="L801" s="1"/>
  <c r="M801" s="1"/>
  <c r="K798"/>
  <c r="L798" s="1"/>
  <c r="M798" s="1"/>
  <c r="K796"/>
  <c r="L796" s="1"/>
  <c r="M796" s="1"/>
  <c r="K794"/>
  <c r="L794" s="1"/>
  <c r="M794" s="1"/>
  <c r="K792"/>
  <c r="L792" s="1"/>
  <c r="M792" s="1"/>
  <c r="K790"/>
  <c r="L790" s="1"/>
  <c r="M790" s="1"/>
  <c r="K788"/>
  <c r="L788" s="1"/>
  <c r="M788" s="1"/>
  <c r="K785"/>
  <c r="L785" s="1"/>
  <c r="M785" s="1"/>
  <c r="K783"/>
  <c r="L783" s="1"/>
  <c r="M783" s="1"/>
  <c r="K781"/>
  <c r="L781" s="1"/>
  <c r="M781" s="1"/>
  <c r="K779"/>
  <c r="L779" s="1"/>
  <c r="M779" s="1"/>
  <c r="K777"/>
  <c r="L777" s="1"/>
  <c r="M777" s="1"/>
  <c r="K775"/>
  <c r="L775" s="1"/>
  <c r="M775" s="1"/>
  <c r="K772"/>
  <c r="L772" s="1"/>
  <c r="M772" s="1"/>
  <c r="K770"/>
  <c r="L770" s="1"/>
  <c r="M770" s="1"/>
  <c r="K768"/>
  <c r="L768" s="1"/>
  <c r="M768" s="1"/>
  <c r="K766"/>
  <c r="L766" s="1"/>
  <c r="M766" s="1"/>
  <c r="K764"/>
  <c r="L764" s="1"/>
  <c r="M764" s="1"/>
  <c r="K762"/>
  <c r="L762" s="1"/>
  <c r="M762" s="1"/>
  <c r="K759"/>
  <c r="L759" s="1"/>
  <c r="M759" s="1"/>
  <c r="K757"/>
  <c r="L757" s="1"/>
  <c r="M757" s="1"/>
  <c r="K755"/>
  <c r="L755" s="1"/>
  <c r="M755" s="1"/>
  <c r="K753"/>
  <c r="L753" s="1"/>
  <c r="M753" s="1"/>
  <c r="K751"/>
  <c r="L751" s="1"/>
  <c r="M751" s="1"/>
  <c r="K749"/>
  <c r="L749" s="1"/>
  <c r="M749" s="1"/>
  <c r="K746"/>
  <c r="L746" s="1"/>
  <c r="M746" s="1"/>
  <c r="K744"/>
  <c r="L744" s="1"/>
  <c r="M744" s="1"/>
  <c r="K742"/>
  <c r="L742" s="1"/>
  <c r="M742" s="1"/>
  <c r="K740"/>
  <c r="L740" s="1"/>
  <c r="M740" s="1"/>
  <c r="K738"/>
  <c r="L738" s="1"/>
  <c r="M738" s="1"/>
  <c r="K736"/>
  <c r="L736" s="1"/>
  <c r="M736" s="1"/>
  <c r="K733"/>
  <c r="L733" s="1"/>
  <c r="M733" s="1"/>
  <c r="K731"/>
  <c r="L731" s="1"/>
  <c r="M731" s="1"/>
  <c r="K729"/>
  <c r="L729" s="1"/>
  <c r="M729" s="1"/>
  <c r="K727"/>
  <c r="L727" s="1"/>
  <c r="M727" s="1"/>
  <c r="K725"/>
  <c r="L725" s="1"/>
  <c r="M725" s="1"/>
  <c r="K723"/>
  <c r="L723" s="1"/>
  <c r="M723" s="1"/>
  <c r="K707"/>
  <c r="L707" s="1"/>
  <c r="M707" s="1"/>
  <c r="K705"/>
  <c r="L705" s="1"/>
  <c r="M705" s="1"/>
  <c r="K703"/>
  <c r="L703" s="1"/>
  <c r="M703" s="1"/>
  <c r="K701"/>
  <c r="L701" s="1"/>
  <c r="M701" s="1"/>
  <c r="K699"/>
  <c r="L699" s="1"/>
  <c r="M699" s="1"/>
  <c r="K697"/>
  <c r="L697" s="1"/>
  <c r="M697" s="1"/>
  <c r="K694"/>
  <c r="L694" s="1"/>
  <c r="M694" s="1"/>
  <c r="K692"/>
  <c r="L692" s="1"/>
  <c r="M692" s="1"/>
  <c r="K690"/>
  <c r="L690" s="1"/>
  <c r="M690" s="1"/>
  <c r="K688"/>
  <c r="L688" s="1"/>
  <c r="M688" s="1"/>
  <c r="K686"/>
  <c r="L686" s="1"/>
  <c r="M686" s="1"/>
  <c r="K684"/>
  <c r="L684" s="1"/>
  <c r="M684" s="1"/>
  <c r="K681"/>
  <c r="L681" s="1"/>
  <c r="M681" s="1"/>
  <c r="K679"/>
  <c r="L679" s="1"/>
  <c r="M679" s="1"/>
  <c r="K677"/>
  <c r="L677" s="1"/>
  <c r="M677" s="1"/>
  <c r="K675"/>
  <c r="L675" s="1"/>
  <c r="M675" s="1"/>
  <c r="K673"/>
  <c r="L673" s="1"/>
  <c r="M673" s="1"/>
  <c r="K671"/>
  <c r="L671" s="1"/>
  <c r="M671" s="1"/>
  <c r="K668"/>
  <c r="L668" s="1"/>
  <c r="M668" s="1"/>
  <c r="K666"/>
  <c r="L666" s="1"/>
  <c r="M666" s="1"/>
  <c r="K664"/>
  <c r="L664" s="1"/>
  <c r="M664" s="1"/>
  <c r="K662"/>
  <c r="L662" s="1"/>
  <c r="M662" s="1"/>
  <c r="K660"/>
  <c r="L660" s="1"/>
  <c r="M660" s="1"/>
  <c r="K658"/>
  <c r="L658" s="1"/>
  <c r="M658" s="1"/>
  <c r="K655"/>
  <c r="L655" s="1"/>
  <c r="M655" s="1"/>
  <c r="K653"/>
  <c r="L653" s="1"/>
  <c r="M653" s="1"/>
  <c r="K651"/>
  <c r="L651" s="1"/>
  <c r="M651" s="1"/>
  <c r="K649"/>
  <c r="L649" s="1"/>
  <c r="M649" s="1"/>
  <c r="K647"/>
  <c r="L647" s="1"/>
  <c r="M647" s="1"/>
  <c r="K645"/>
  <c r="L645" s="1"/>
  <c r="M645" s="1"/>
  <c r="K499"/>
  <c r="L499" s="1"/>
  <c r="M499" s="1"/>
  <c r="K497"/>
  <c r="L497" s="1"/>
  <c r="M497" s="1"/>
  <c r="K495"/>
  <c r="L495" s="1"/>
  <c r="M495" s="1"/>
  <c r="K493"/>
  <c r="L493" s="1"/>
  <c r="M493" s="1"/>
  <c r="K491"/>
  <c r="L491" s="1"/>
  <c r="M491" s="1"/>
  <c r="K478"/>
  <c r="L478" s="1"/>
  <c r="M478" s="1"/>
  <c r="K476"/>
  <c r="L476" s="1"/>
  <c r="M476" s="1"/>
  <c r="K474"/>
  <c r="L474" s="1"/>
  <c r="M474" s="1"/>
  <c r="K472"/>
  <c r="L472" s="1"/>
  <c r="M472" s="1"/>
  <c r="K470"/>
  <c r="L470" s="1"/>
  <c r="M470" s="1"/>
  <c r="K468"/>
  <c r="L468" s="1"/>
  <c r="M468" s="1"/>
  <c r="K387"/>
  <c r="L387" s="1"/>
  <c r="M387" s="1"/>
  <c r="K385"/>
  <c r="L385" s="1"/>
  <c r="M385" s="1"/>
  <c r="K383"/>
  <c r="L383" s="1"/>
  <c r="M383" s="1"/>
  <c r="K381"/>
  <c r="L381" s="1"/>
  <c r="M381" s="1"/>
  <c r="K379"/>
  <c r="L379" s="1"/>
  <c r="M379" s="1"/>
  <c r="K377"/>
  <c r="L377" s="1"/>
  <c r="M377" s="1"/>
  <c r="K334"/>
  <c r="L334" s="1"/>
  <c r="M334" s="1"/>
  <c r="K332"/>
  <c r="L332" s="1"/>
  <c r="M332" s="1"/>
  <c r="K330"/>
  <c r="L330" s="1"/>
  <c r="M330" s="1"/>
  <c r="K328"/>
  <c r="L328" s="1"/>
  <c r="M328" s="1"/>
  <c r="K326"/>
  <c r="L326" s="1"/>
  <c r="M326" s="1"/>
  <c r="K324"/>
  <c r="L324" s="1"/>
  <c r="M324" s="1"/>
  <c r="K308"/>
  <c r="L308" s="1"/>
  <c r="M308" s="1"/>
  <c r="K306"/>
  <c r="L306" s="1"/>
  <c r="M306" s="1"/>
  <c r="K304"/>
  <c r="L304" s="1"/>
  <c r="M304" s="1"/>
  <c r="K301"/>
  <c r="L301" s="1"/>
  <c r="M301" s="1"/>
  <c r="K299"/>
  <c r="L299" s="1"/>
  <c r="M299" s="1"/>
  <c r="K297"/>
  <c r="L297" s="1"/>
  <c r="M297" s="1"/>
  <c r="K295"/>
  <c r="L295" s="1"/>
  <c r="M295" s="1"/>
  <c r="K293"/>
  <c r="L293" s="1"/>
  <c r="M293" s="1"/>
  <c r="K291"/>
  <c r="L291" s="1"/>
  <c r="M291" s="1"/>
  <c r="K288"/>
  <c r="L288" s="1"/>
  <c r="M288" s="1"/>
  <c r="K286"/>
  <c r="L286" s="1"/>
  <c r="M286" s="1"/>
  <c r="K284"/>
  <c r="L284" s="1"/>
  <c r="M284" s="1"/>
  <c r="K282"/>
  <c r="L282" s="1"/>
  <c r="M282" s="1"/>
  <c r="K279"/>
  <c r="L279" s="1"/>
  <c r="M279" s="1"/>
  <c r="K277"/>
  <c r="L277" s="1"/>
  <c r="M277" s="1"/>
  <c r="K275"/>
  <c r="L275" s="1"/>
  <c r="M275" s="1"/>
  <c r="K273"/>
  <c r="L273" s="1"/>
  <c r="M273" s="1"/>
  <c r="K271"/>
  <c r="L271" s="1"/>
  <c r="M271" s="1"/>
  <c r="K269"/>
  <c r="L269" s="1"/>
  <c r="M269" s="1"/>
  <c r="K264"/>
  <c r="L264" s="1"/>
  <c r="M264" s="1"/>
  <c r="K262"/>
  <c r="L262" s="1"/>
  <c r="M262" s="1"/>
  <c r="K260"/>
  <c r="L260" s="1"/>
  <c r="M260" s="1"/>
  <c r="K258"/>
  <c r="L258" s="1"/>
  <c r="M258" s="1"/>
  <c r="K256"/>
  <c r="L256" s="1"/>
  <c r="M256" s="1"/>
  <c r="K254"/>
  <c r="L254" s="1"/>
  <c r="M254" s="1"/>
  <c r="K199"/>
  <c r="L199" s="1"/>
  <c r="M199" s="1"/>
  <c r="K197"/>
  <c r="L197" s="1"/>
  <c r="M197" s="1"/>
  <c r="K195"/>
  <c r="L195" s="1"/>
  <c r="M195" s="1"/>
  <c r="K193"/>
  <c r="L193" s="1"/>
  <c r="M193" s="1"/>
  <c r="K191"/>
  <c r="L191" s="1"/>
  <c r="M191" s="1"/>
  <c r="K189"/>
  <c r="L189" s="1"/>
  <c r="M189" s="1"/>
  <c r="K186"/>
  <c r="L186" s="1"/>
  <c r="M186" s="1"/>
  <c r="K184"/>
  <c r="L184" s="1"/>
  <c r="M184" s="1"/>
  <c r="K182"/>
  <c r="L182" s="1"/>
  <c r="M182" s="1"/>
  <c r="K180"/>
  <c r="L180" s="1"/>
  <c r="M180" s="1"/>
  <c r="K178"/>
  <c r="L178" s="1"/>
  <c r="M178" s="1"/>
  <c r="K176"/>
  <c r="L176" s="1"/>
  <c r="M176" s="1"/>
  <c r="K173"/>
  <c r="L173" s="1"/>
  <c r="M173" s="1"/>
  <c r="K171"/>
  <c r="L171" s="1"/>
  <c r="M171" s="1"/>
  <c r="K169"/>
  <c r="L169" s="1"/>
  <c r="M169" s="1"/>
  <c r="K167"/>
  <c r="L167" s="1"/>
  <c r="M167" s="1"/>
  <c r="K165"/>
  <c r="L165" s="1"/>
  <c r="M165" s="1"/>
  <c r="K163"/>
  <c r="L163" s="1"/>
  <c r="M163" s="1"/>
  <c r="K160"/>
  <c r="L160" s="1"/>
  <c r="M160" s="1"/>
  <c r="K158"/>
  <c r="L158" s="1"/>
  <c r="M158" s="1"/>
  <c r="K156"/>
  <c r="L156" s="1"/>
  <c r="M156" s="1"/>
  <c r="K154"/>
  <c r="L154" s="1"/>
  <c r="M154" s="1"/>
  <c r="K152"/>
  <c r="L152" s="1"/>
  <c r="M152" s="1"/>
  <c r="K150"/>
  <c r="L150" s="1"/>
  <c r="M150" s="1"/>
  <c r="K127"/>
  <c r="L127" s="1"/>
  <c r="M127" s="1"/>
  <c r="K125"/>
  <c r="L125" s="1"/>
  <c r="M125" s="1"/>
  <c r="K123"/>
  <c r="L123" s="1"/>
  <c r="M123" s="1"/>
  <c r="K121"/>
  <c r="L121" s="1"/>
  <c r="M121" s="1"/>
  <c r="K119"/>
  <c r="L119" s="1"/>
  <c r="M119" s="1"/>
  <c r="K116"/>
  <c r="L116" s="1"/>
  <c r="M116" s="1"/>
  <c r="K114"/>
  <c r="L114" s="1"/>
  <c r="M114" s="1"/>
  <c r="K112"/>
  <c r="L112" s="1"/>
  <c r="M112" s="1"/>
  <c r="K110"/>
  <c r="L110" s="1"/>
  <c r="M110" s="1"/>
  <c r="K107"/>
  <c r="L107" s="1"/>
  <c r="M107" s="1"/>
  <c r="K105"/>
  <c r="L105" s="1"/>
  <c r="M105" s="1"/>
  <c r="K103"/>
  <c r="L103" s="1"/>
  <c r="M103" s="1"/>
  <c r="K101"/>
  <c r="L101" s="1"/>
  <c r="M101" s="1"/>
  <c r="K99"/>
  <c r="L99" s="1"/>
  <c r="M99" s="1"/>
  <c r="K96"/>
  <c r="L96" s="1"/>
  <c r="M96" s="1"/>
  <c r="K94"/>
  <c r="L94" s="1"/>
  <c r="M94" s="1"/>
  <c r="K92"/>
  <c r="L92" s="1"/>
  <c r="M92" s="1"/>
  <c r="K90"/>
  <c r="L90" s="1"/>
  <c r="M90" s="1"/>
  <c r="K87"/>
  <c r="L87" s="1"/>
  <c r="M87" s="1"/>
  <c r="K85"/>
  <c r="L85" s="1"/>
  <c r="M85" s="1"/>
  <c r="K83"/>
  <c r="L83" s="1"/>
  <c r="M83" s="1"/>
  <c r="K81"/>
  <c r="L81" s="1"/>
  <c r="M81" s="1"/>
  <c r="K79"/>
  <c r="L79" s="1"/>
  <c r="M79" s="1"/>
  <c r="K76"/>
  <c r="L76" s="1"/>
  <c r="M76" s="1"/>
  <c r="K74"/>
  <c r="L74" s="1"/>
  <c r="M74" s="1"/>
  <c r="K72"/>
  <c r="L72" s="1"/>
  <c r="M72" s="1"/>
  <c r="K70"/>
  <c r="L70" s="1"/>
  <c r="M70" s="1"/>
  <c r="K67"/>
  <c r="L67" s="1"/>
  <c r="M67" s="1"/>
  <c r="K65"/>
  <c r="L65" s="1"/>
  <c r="M65" s="1"/>
  <c r="K63"/>
  <c r="L63" s="1"/>
  <c r="M63" s="1"/>
  <c r="K61"/>
  <c r="L61" s="1"/>
  <c r="M61" s="1"/>
  <c r="K59"/>
  <c r="L59" s="1"/>
  <c r="M59" s="1"/>
  <c r="K56"/>
  <c r="L56" s="1"/>
  <c r="M56" s="1"/>
  <c r="K54"/>
  <c r="L54" s="1"/>
  <c r="M54" s="1"/>
  <c r="K52"/>
  <c r="L52" s="1"/>
  <c r="M52" s="1"/>
  <c r="K50"/>
  <c r="L50" s="1"/>
  <c r="M50" s="1"/>
  <c r="K47"/>
  <c r="L47" s="1"/>
  <c r="M47" s="1"/>
  <c r="K45"/>
  <c r="L45" s="1"/>
  <c r="M45" s="1"/>
  <c r="K43"/>
  <c r="L43" s="1"/>
  <c r="M43" s="1"/>
  <c r="K41"/>
  <c r="L41" s="1"/>
  <c r="M41" s="1"/>
  <c r="K39"/>
  <c r="L39" s="1"/>
  <c r="M39" s="1"/>
  <c r="K34"/>
  <c r="L34" s="1"/>
  <c r="M34" s="1"/>
  <c r="K29"/>
  <c r="L29" s="1"/>
  <c r="M29" s="1"/>
  <c r="K27"/>
  <c r="L27" s="1"/>
  <c r="M27" s="1"/>
  <c r="K25"/>
  <c r="L25" s="1"/>
  <c r="M25" s="1"/>
  <c r="K23"/>
  <c r="L23" s="1"/>
  <c r="M23" s="1"/>
  <c r="K10"/>
  <c r="L10" s="1"/>
  <c r="M10" s="1"/>
  <c r="K8"/>
  <c r="L8" s="1"/>
  <c r="M8" s="1"/>
  <c r="K517" i="1"/>
  <c r="L517" s="1"/>
  <c r="M517" s="1"/>
  <c r="K515"/>
  <c r="L515" s="1"/>
  <c r="M515" s="1"/>
  <c r="K511"/>
  <c r="L511" s="1"/>
  <c r="M511" s="1"/>
  <c r="K509"/>
  <c r="L509" s="1"/>
  <c r="M509" s="1"/>
  <c r="K507"/>
  <c r="L507" s="1"/>
  <c r="M507" s="1"/>
  <c r="K505"/>
  <c r="L505" s="1"/>
  <c r="M505" s="1"/>
  <c r="K503"/>
  <c r="L503" s="1"/>
  <c r="M503" s="1"/>
  <c r="K501"/>
  <c r="L501" s="1"/>
  <c r="M501" s="1"/>
  <c r="K499"/>
  <c r="L499" s="1"/>
  <c r="M499" s="1"/>
  <c r="K496"/>
  <c r="L496" s="1"/>
  <c r="M496" s="1"/>
  <c r="K9"/>
  <c r="L9" s="1"/>
  <c r="M9" s="1"/>
  <c r="K11"/>
  <c r="L11" s="1"/>
  <c r="M11" s="1"/>
  <c r="K13"/>
  <c r="L13" s="1"/>
  <c r="M13" s="1"/>
  <c r="K15"/>
  <c r="L15" s="1"/>
  <c r="M15" s="1"/>
  <c r="K17"/>
  <c r="L17" s="1"/>
  <c r="M17" s="1"/>
  <c r="K19"/>
  <c r="L19" s="1"/>
  <c r="M19" s="1"/>
  <c r="K22"/>
  <c r="L22" s="1"/>
  <c r="M22" s="1"/>
  <c r="K24"/>
  <c r="L24" s="1"/>
  <c r="M24" s="1"/>
  <c r="K26"/>
  <c r="L26" s="1"/>
  <c r="M26" s="1"/>
  <c r="K28"/>
  <c r="L28" s="1"/>
  <c r="M28" s="1"/>
  <c r="K30"/>
  <c r="L30" s="1"/>
  <c r="M30" s="1"/>
  <c r="K32"/>
  <c r="L32" s="1"/>
  <c r="M32" s="1"/>
  <c r="K35"/>
  <c r="L35" s="1"/>
  <c r="M35" s="1"/>
  <c r="K37"/>
  <c r="L37" s="1"/>
  <c r="M37" s="1"/>
  <c r="K39"/>
  <c r="L39" s="1"/>
  <c r="M39" s="1"/>
  <c r="K41"/>
  <c r="L41" s="1"/>
  <c r="M41" s="1"/>
  <c r="K43"/>
  <c r="L43" s="1"/>
  <c r="M43" s="1"/>
  <c r="K45"/>
  <c r="L45" s="1"/>
  <c r="M45" s="1"/>
  <c r="K48"/>
  <c r="L48" s="1"/>
  <c r="M48" s="1"/>
  <c r="K50"/>
  <c r="L50" s="1"/>
  <c r="M50" s="1"/>
  <c r="K52"/>
  <c r="L52" s="1"/>
  <c r="M52" s="1"/>
  <c r="K54"/>
  <c r="L54" s="1"/>
  <c r="M54" s="1"/>
  <c r="K56"/>
  <c r="L56" s="1"/>
  <c r="M56" s="1"/>
  <c r="K58"/>
  <c r="L58" s="1"/>
  <c r="M58" s="1"/>
  <c r="K61"/>
  <c r="L61" s="1"/>
  <c r="M61" s="1"/>
  <c r="K63"/>
  <c r="L63" s="1"/>
  <c r="M63" s="1"/>
  <c r="K65"/>
  <c r="L65" s="1"/>
  <c r="M65" s="1"/>
  <c r="K67"/>
  <c r="L67" s="1"/>
  <c r="M67" s="1"/>
  <c r="K69"/>
  <c r="L69" s="1"/>
  <c r="M69" s="1"/>
  <c r="K71"/>
  <c r="L71" s="1"/>
  <c r="M71" s="1"/>
  <c r="K76"/>
  <c r="L76" s="1"/>
  <c r="M76" s="1"/>
  <c r="K78"/>
  <c r="L78" s="1"/>
  <c r="M78" s="1"/>
  <c r="K80"/>
  <c r="L80" s="1"/>
  <c r="M80" s="1"/>
  <c r="K82"/>
  <c r="L82" s="1"/>
  <c r="M82" s="1"/>
  <c r="K84"/>
  <c r="L84" s="1"/>
  <c r="M84" s="1"/>
  <c r="K86"/>
  <c r="L86" s="1"/>
  <c r="M86" s="1"/>
  <c r="K89"/>
  <c r="L89" s="1"/>
  <c r="M89" s="1"/>
  <c r="K91"/>
  <c r="L91" s="1"/>
  <c r="M91" s="1"/>
  <c r="K93"/>
  <c r="L93" s="1"/>
  <c r="M93" s="1"/>
  <c r="K95"/>
  <c r="L95" s="1"/>
  <c r="M95" s="1"/>
  <c r="K98"/>
  <c r="L98" s="1"/>
  <c r="M98" s="1"/>
  <c r="K100"/>
  <c r="L100" s="1"/>
  <c r="M100" s="1"/>
  <c r="K102"/>
  <c r="L102" s="1"/>
  <c r="M102" s="1"/>
  <c r="K104"/>
  <c r="L104" s="1"/>
  <c r="M104" s="1"/>
  <c r="K106"/>
  <c r="L106" s="1"/>
  <c r="M106" s="1"/>
  <c r="K108"/>
  <c r="L108" s="1"/>
  <c r="M108" s="1"/>
  <c r="K111"/>
  <c r="L111" s="1"/>
  <c r="M111" s="1"/>
  <c r="K113"/>
  <c r="L113" s="1"/>
  <c r="M113" s="1"/>
  <c r="K115"/>
  <c r="L115" s="1"/>
  <c r="M115" s="1"/>
  <c r="K117"/>
  <c r="L117" s="1"/>
  <c r="M117" s="1"/>
  <c r="K119"/>
  <c r="L119" s="1"/>
  <c r="M119" s="1"/>
  <c r="K121"/>
  <c r="L121" s="1"/>
  <c r="M121" s="1"/>
  <c r="K124"/>
  <c r="L124" s="1"/>
  <c r="M124" s="1"/>
  <c r="K126"/>
  <c r="L126" s="1"/>
  <c r="M126" s="1"/>
  <c r="K128"/>
  <c r="L128" s="1"/>
  <c r="M128" s="1"/>
  <c r="K130"/>
  <c r="L130" s="1"/>
  <c r="M130" s="1"/>
  <c r="K133"/>
  <c r="L133" s="1"/>
  <c r="M133" s="1"/>
  <c r="K135"/>
  <c r="L135" s="1"/>
  <c r="M135" s="1"/>
  <c r="K137"/>
  <c r="L137" s="1"/>
  <c r="M137" s="1"/>
  <c r="K140"/>
  <c r="L140" s="1"/>
  <c r="M140" s="1"/>
  <c r="K142"/>
  <c r="L142" s="1"/>
  <c r="M142" s="1"/>
  <c r="K144"/>
  <c r="L144" s="1"/>
  <c r="M144" s="1"/>
  <c r="K146"/>
  <c r="L146" s="1"/>
  <c r="M146" s="1"/>
  <c r="K149"/>
  <c r="L149" s="1"/>
  <c r="M149" s="1"/>
  <c r="K151"/>
  <c r="L151" s="1"/>
  <c r="M151" s="1"/>
  <c r="K153"/>
  <c r="L153" s="1"/>
  <c r="M153" s="1"/>
  <c r="K155"/>
  <c r="L155" s="1"/>
  <c r="M155" s="1"/>
  <c r="K157"/>
  <c r="L157" s="1"/>
  <c r="M157" s="1"/>
  <c r="K160"/>
  <c r="L160" s="1"/>
  <c r="M160" s="1"/>
  <c r="K162"/>
  <c r="L162" s="1"/>
  <c r="M162" s="1"/>
  <c r="K164"/>
  <c r="L164" s="1"/>
  <c r="M164" s="1"/>
  <c r="K166"/>
  <c r="L166" s="1"/>
  <c r="M166" s="1"/>
  <c r="K169"/>
  <c r="L169" s="1"/>
  <c r="M169" s="1"/>
  <c r="K171"/>
  <c r="L171" s="1"/>
  <c r="M171" s="1"/>
  <c r="K173"/>
  <c r="L173" s="1"/>
  <c r="M173" s="1"/>
  <c r="K175"/>
  <c r="L175" s="1"/>
  <c r="M175" s="1"/>
  <c r="K178"/>
  <c r="L178" s="1"/>
  <c r="M178" s="1"/>
  <c r="K180"/>
  <c r="L180" s="1"/>
  <c r="M180" s="1"/>
  <c r="K182"/>
  <c r="L182" s="1"/>
  <c r="M182" s="1"/>
  <c r="K184"/>
  <c r="L184" s="1"/>
  <c r="M184" s="1"/>
  <c r="K187"/>
  <c r="L187" s="1"/>
  <c r="M187" s="1"/>
  <c r="K189"/>
  <c r="L189" s="1"/>
  <c r="M189" s="1"/>
  <c r="K191"/>
  <c r="L191" s="1"/>
  <c r="M191" s="1"/>
  <c r="K193"/>
  <c r="L193" s="1"/>
  <c r="M193" s="1"/>
  <c r="K198"/>
  <c r="L198" s="1"/>
  <c r="M198" s="1"/>
  <c r="K200"/>
  <c r="L200" s="1"/>
  <c r="M200" s="1"/>
  <c r="K202"/>
  <c r="L202" s="1"/>
  <c r="M202" s="1"/>
  <c r="K204"/>
  <c r="L204" s="1"/>
  <c r="M204" s="1"/>
  <c r="K207"/>
  <c r="L207" s="1"/>
  <c r="M207" s="1"/>
  <c r="K209"/>
  <c r="L209" s="1"/>
  <c r="M209" s="1"/>
  <c r="K211"/>
  <c r="L211" s="1"/>
  <c r="M211" s="1"/>
  <c r="K214"/>
  <c r="L214" s="1"/>
  <c r="M214" s="1"/>
  <c r="K216"/>
  <c r="L216" s="1"/>
  <c r="M216" s="1"/>
  <c r="K218"/>
  <c r="L218" s="1"/>
  <c r="M218" s="1"/>
  <c r="K220"/>
  <c r="L220" s="1"/>
  <c r="M220" s="1"/>
  <c r="K223"/>
  <c r="L223" s="1"/>
  <c r="M223" s="1"/>
  <c r="K225"/>
  <c r="L225" s="1"/>
  <c r="M225" s="1"/>
  <c r="K227"/>
  <c r="L227" s="1"/>
  <c r="M227" s="1"/>
  <c r="K230"/>
  <c r="L230" s="1"/>
  <c r="M230" s="1"/>
  <c r="K232"/>
  <c r="L232" s="1"/>
  <c r="M232" s="1"/>
  <c r="K234"/>
  <c r="L234" s="1"/>
  <c r="M234" s="1"/>
  <c r="K236"/>
  <c r="L236" s="1"/>
  <c r="M236" s="1"/>
  <c r="K239"/>
  <c r="L239" s="1"/>
  <c r="M239" s="1"/>
  <c r="K241"/>
  <c r="L241" s="1"/>
  <c r="M241" s="1"/>
  <c r="K243"/>
  <c r="L243" s="1"/>
  <c r="M243" s="1"/>
  <c r="K245"/>
  <c r="L245" s="1"/>
  <c r="M245" s="1"/>
  <c r="K248"/>
  <c r="L248" s="1"/>
  <c r="M248" s="1"/>
  <c r="K250"/>
  <c r="L250" s="1"/>
  <c r="M250" s="1"/>
  <c r="K252"/>
  <c r="L252" s="1"/>
  <c r="M252" s="1"/>
  <c r="K254"/>
  <c r="L254" s="1"/>
  <c r="M254" s="1"/>
  <c r="K257"/>
  <c r="L257" s="1"/>
  <c r="M257" s="1"/>
  <c r="K259"/>
  <c r="L259" s="1"/>
  <c r="M259" s="1"/>
  <c r="K261"/>
  <c r="L261" s="1"/>
  <c r="M261" s="1"/>
  <c r="K263"/>
  <c r="L263" s="1"/>
  <c r="M263" s="1"/>
  <c r="K266"/>
  <c r="L266" s="1"/>
  <c r="M266" s="1"/>
  <c r="K268"/>
  <c r="L268" s="1"/>
  <c r="M268" s="1"/>
  <c r="K270"/>
  <c r="L270" s="1"/>
  <c r="M270" s="1"/>
  <c r="K272"/>
  <c r="L272" s="1"/>
  <c r="M272" s="1"/>
  <c r="K275"/>
  <c r="L275" s="1"/>
  <c r="M275" s="1"/>
  <c r="K277"/>
  <c r="L277" s="1"/>
  <c r="M277" s="1"/>
  <c r="K279"/>
  <c r="L279" s="1"/>
  <c r="M279" s="1"/>
  <c r="K281"/>
  <c r="L281" s="1"/>
  <c r="M281" s="1"/>
  <c r="K284"/>
  <c r="L284" s="1"/>
  <c r="M284" s="1"/>
  <c r="K286"/>
  <c r="L286" s="1"/>
  <c r="M286" s="1"/>
  <c r="K288"/>
  <c r="L288" s="1"/>
  <c r="M288" s="1"/>
  <c r="K290"/>
  <c r="L290" s="1"/>
  <c r="M290" s="1"/>
  <c r="K293"/>
  <c r="L293" s="1"/>
  <c r="M293" s="1"/>
  <c r="K295"/>
  <c r="L295" s="1"/>
  <c r="M295" s="1"/>
  <c r="K297"/>
  <c r="L297" s="1"/>
  <c r="M297" s="1"/>
  <c r="K299"/>
  <c r="L299" s="1"/>
  <c r="M299" s="1"/>
  <c r="K302"/>
  <c r="L302" s="1"/>
  <c r="M302" s="1"/>
  <c r="K304"/>
  <c r="L304" s="1"/>
  <c r="M304" s="1"/>
  <c r="K306"/>
  <c r="L306" s="1"/>
  <c r="M306" s="1"/>
  <c r="K308"/>
  <c r="L308" s="1"/>
  <c r="M308" s="1"/>
  <c r="K311"/>
  <c r="L311" s="1"/>
  <c r="M311" s="1"/>
  <c r="K313"/>
  <c r="L313" s="1"/>
  <c r="M313" s="1"/>
  <c r="K315"/>
  <c r="L315" s="1"/>
  <c r="M315" s="1"/>
  <c r="K317"/>
  <c r="L317" s="1"/>
  <c r="M317" s="1"/>
  <c r="K320"/>
  <c r="L320" s="1"/>
  <c r="M320" s="1"/>
  <c r="K322"/>
  <c r="L322" s="1"/>
  <c r="M322" s="1"/>
  <c r="K324"/>
  <c r="L324" s="1"/>
  <c r="M324" s="1"/>
  <c r="K326"/>
  <c r="L326" s="1"/>
  <c r="M326" s="1"/>
  <c r="K329"/>
  <c r="L329" s="1"/>
  <c r="M329" s="1"/>
  <c r="K331"/>
  <c r="L331" s="1"/>
  <c r="M331" s="1"/>
  <c r="K333"/>
  <c r="L333" s="1"/>
  <c r="M333" s="1"/>
  <c r="K335"/>
  <c r="L335" s="1"/>
  <c r="M335" s="1"/>
  <c r="K338"/>
  <c r="L338" s="1"/>
  <c r="M338" s="1"/>
  <c r="K340"/>
  <c r="L340" s="1"/>
  <c r="M340" s="1"/>
  <c r="K342"/>
  <c r="L342" s="1"/>
  <c r="M342" s="1"/>
  <c r="K344"/>
  <c r="L344" s="1"/>
  <c r="M344" s="1"/>
  <c r="K347"/>
  <c r="L347" s="1"/>
  <c r="M347" s="1"/>
  <c r="K349"/>
  <c r="L349" s="1"/>
  <c r="M349" s="1"/>
  <c r="K351"/>
  <c r="L351" s="1"/>
  <c r="M351" s="1"/>
  <c r="K353"/>
  <c r="L353" s="1"/>
  <c r="M353" s="1"/>
  <c r="K356"/>
  <c r="L356" s="1"/>
  <c r="M356" s="1"/>
  <c r="K358"/>
  <c r="L358" s="1"/>
  <c r="M358" s="1"/>
  <c r="K360"/>
  <c r="L360" s="1"/>
  <c r="M360" s="1"/>
  <c r="K362"/>
  <c r="L362" s="1"/>
  <c r="M362" s="1"/>
  <c r="K365"/>
  <c r="L365" s="1"/>
  <c r="M365" s="1"/>
  <c r="K367"/>
  <c r="L367" s="1"/>
  <c r="M367" s="1"/>
  <c r="K369"/>
  <c r="L369" s="1"/>
  <c r="M369" s="1"/>
  <c r="K371"/>
  <c r="L371" s="1"/>
  <c r="M371" s="1"/>
  <c r="K391"/>
  <c r="L391" s="1"/>
  <c r="M391" s="1"/>
  <c r="K393"/>
  <c r="L393" s="1"/>
  <c r="M393" s="1"/>
  <c r="K395"/>
  <c r="L395" s="1"/>
  <c r="M395" s="1"/>
  <c r="K397"/>
  <c r="L397" s="1"/>
  <c r="M397" s="1"/>
  <c r="K399"/>
  <c r="L399" s="1"/>
  <c r="M399" s="1"/>
  <c r="K401"/>
  <c r="L401" s="1"/>
  <c r="M401" s="1"/>
  <c r="K403"/>
  <c r="L403" s="1"/>
  <c r="M403" s="1"/>
  <c r="K436"/>
  <c r="L436" s="1"/>
  <c r="M436" s="1"/>
  <c r="K438"/>
  <c r="L438" s="1"/>
  <c r="M438" s="1"/>
  <c r="K440"/>
  <c r="L440" s="1"/>
  <c r="M440" s="1"/>
  <c r="K442"/>
  <c r="L442" s="1"/>
  <c r="M442" s="1"/>
  <c r="K444"/>
  <c r="L444" s="1"/>
  <c r="M444" s="1"/>
  <c r="K446"/>
  <c r="L446" s="1"/>
  <c r="M446" s="1"/>
  <c r="K449"/>
  <c r="L449" s="1"/>
  <c r="M449" s="1"/>
  <c r="K451"/>
  <c r="L451" s="1"/>
  <c r="M451" s="1"/>
  <c r="K453"/>
  <c r="L453" s="1"/>
  <c r="M453" s="1"/>
  <c r="K456"/>
  <c r="L456" s="1"/>
  <c r="M456" s="1"/>
  <c r="K458"/>
  <c r="L458" s="1"/>
  <c r="M458" s="1"/>
  <c r="K460"/>
  <c r="L460" s="1"/>
  <c r="M460" s="1"/>
  <c r="K462"/>
  <c r="L462" s="1"/>
  <c r="M462" s="1"/>
  <c r="K464"/>
  <c r="L464" s="1"/>
  <c r="M464" s="1"/>
  <c r="K466"/>
  <c r="L466" s="1"/>
  <c r="M466" s="1"/>
  <c r="K469"/>
  <c r="L469" s="1"/>
  <c r="M469" s="1"/>
  <c r="K471"/>
  <c r="L471" s="1"/>
  <c r="M471" s="1"/>
  <c r="K473"/>
  <c r="L473" s="1"/>
  <c r="M473" s="1"/>
  <c r="K475"/>
  <c r="L475" s="1"/>
  <c r="M475" s="1"/>
  <c r="K477"/>
  <c r="L477" s="1"/>
  <c r="M477" s="1"/>
  <c r="K479"/>
  <c r="L479" s="1"/>
  <c r="M479" s="1"/>
  <c r="K481"/>
  <c r="L481" s="1"/>
  <c r="M481" s="1"/>
  <c r="K484"/>
  <c r="L484" s="1"/>
  <c r="M484" s="1"/>
  <c r="K486"/>
  <c r="L486" s="1"/>
  <c r="M486" s="1"/>
  <c r="K488"/>
  <c r="L488" s="1"/>
  <c r="M488" s="1"/>
  <c r="K490"/>
  <c r="L490" s="1"/>
  <c r="M490" s="1"/>
  <c r="K492"/>
  <c r="L492" s="1"/>
  <c r="M492" s="1"/>
  <c r="K494"/>
  <c r="L494" s="1"/>
  <c r="M494" s="1"/>
  <c r="K498"/>
  <c r="L498" s="1"/>
  <c r="M498" s="1"/>
  <c r="K502"/>
  <c r="L502" s="1"/>
  <c r="M502" s="1"/>
  <c r="K506"/>
  <c r="L506" s="1"/>
  <c r="M506" s="1"/>
  <c r="K510"/>
  <c r="L510" s="1"/>
  <c r="M510" s="1"/>
  <c r="K516"/>
  <c r="L516" s="1"/>
  <c r="M516" s="1"/>
  <c r="K9" i="2"/>
  <c r="L9" s="1"/>
  <c r="M9" s="1"/>
  <c r="K24"/>
  <c r="L24" s="1"/>
  <c r="M24" s="1"/>
  <c r="K28"/>
  <c r="L28" s="1"/>
  <c r="M28" s="1"/>
  <c r="K35"/>
  <c r="L35" s="1"/>
  <c r="M35" s="1"/>
  <c r="K42"/>
  <c r="L42" s="1"/>
  <c r="M42" s="1"/>
  <c r="K46"/>
  <c r="L46" s="1"/>
  <c r="M46" s="1"/>
  <c r="K51"/>
  <c r="L51" s="1"/>
  <c r="M51" s="1"/>
  <c r="K55"/>
  <c r="L55" s="1"/>
  <c r="M55" s="1"/>
  <c r="K60"/>
  <c r="L60" s="1"/>
  <c r="M60" s="1"/>
  <c r="K64"/>
  <c r="L64" s="1"/>
  <c r="M64" s="1"/>
  <c r="K69"/>
  <c r="L69" s="1"/>
  <c r="M69" s="1"/>
  <c r="K73"/>
  <c r="L73" s="1"/>
  <c r="M73" s="1"/>
  <c r="K77"/>
  <c r="L77" s="1"/>
  <c r="M77" s="1"/>
  <c r="K82"/>
  <c r="L82" s="1"/>
  <c r="M82" s="1"/>
  <c r="K86"/>
  <c r="L86" s="1"/>
  <c r="M86" s="1"/>
  <c r="K91"/>
  <c r="L91" s="1"/>
  <c r="M91" s="1"/>
  <c r="K95"/>
  <c r="L95" s="1"/>
  <c r="M95" s="1"/>
  <c r="K100"/>
  <c r="L100" s="1"/>
  <c r="M100" s="1"/>
  <c r="K104"/>
  <c r="L104" s="1"/>
  <c r="M104" s="1"/>
  <c r="K109"/>
  <c r="L109" s="1"/>
  <c r="M109" s="1"/>
  <c r="K113"/>
  <c r="L113" s="1"/>
  <c r="M113" s="1"/>
  <c r="K117"/>
  <c r="L117" s="1"/>
  <c r="M117" s="1"/>
  <c r="K122"/>
  <c r="L122" s="1"/>
  <c r="M122" s="1"/>
  <c r="K126"/>
  <c r="L126" s="1"/>
  <c r="M126" s="1"/>
  <c r="K151"/>
  <c r="L151" s="1"/>
  <c r="M151" s="1"/>
  <c r="K155"/>
  <c r="L155" s="1"/>
  <c r="M155" s="1"/>
  <c r="K159"/>
  <c r="L159" s="1"/>
  <c r="M159" s="1"/>
  <c r="K164"/>
  <c r="L164" s="1"/>
  <c r="M164" s="1"/>
  <c r="K168"/>
  <c r="L168" s="1"/>
  <c r="M168" s="1"/>
  <c r="K172"/>
  <c r="L172" s="1"/>
  <c r="M172" s="1"/>
  <c r="K177"/>
  <c r="L177" s="1"/>
  <c r="M177" s="1"/>
  <c r="K181"/>
  <c r="L181" s="1"/>
  <c r="M181" s="1"/>
  <c r="K185"/>
  <c r="L185" s="1"/>
  <c r="M185" s="1"/>
  <c r="K190"/>
  <c r="L190" s="1"/>
  <c r="M190" s="1"/>
  <c r="K194"/>
  <c r="L194" s="1"/>
  <c r="M194" s="1"/>
  <c r="K198"/>
  <c r="L198" s="1"/>
  <c r="M198" s="1"/>
  <c r="K255"/>
  <c r="L255" s="1"/>
  <c r="M255" s="1"/>
  <c r="K259"/>
  <c r="L259" s="1"/>
  <c r="M259" s="1"/>
  <c r="K263"/>
  <c r="L263" s="1"/>
  <c r="M263" s="1"/>
  <c r="K270"/>
  <c r="L270" s="1"/>
  <c r="M270" s="1"/>
  <c r="K274"/>
  <c r="L274" s="1"/>
  <c r="M274" s="1"/>
  <c r="K278"/>
  <c r="L278" s="1"/>
  <c r="M278" s="1"/>
  <c r="K283"/>
  <c r="L283" s="1"/>
  <c r="M283" s="1"/>
  <c r="K287"/>
  <c r="L287" s="1"/>
  <c r="M287" s="1"/>
  <c r="K292"/>
  <c r="L292" s="1"/>
  <c r="M292" s="1"/>
  <c r="K296"/>
  <c r="L296" s="1"/>
  <c r="M296" s="1"/>
  <c r="K300"/>
  <c r="L300" s="1"/>
  <c r="M300" s="1"/>
  <c r="K305"/>
  <c r="L305" s="1"/>
  <c r="M305" s="1"/>
  <c r="K309"/>
  <c r="L309" s="1"/>
  <c r="M309" s="1"/>
  <c r="K327"/>
  <c r="L327" s="1"/>
  <c r="M327" s="1"/>
  <c r="K331"/>
  <c r="L331" s="1"/>
  <c r="M331" s="1"/>
  <c r="K335"/>
  <c r="L335" s="1"/>
  <c r="M335" s="1"/>
  <c r="K380"/>
  <c r="L380" s="1"/>
  <c r="M380" s="1"/>
  <c r="K384"/>
  <c r="L384" s="1"/>
  <c r="M384" s="1"/>
  <c r="K388"/>
  <c r="L388" s="1"/>
  <c r="M388" s="1"/>
  <c r="K471"/>
  <c r="L471" s="1"/>
  <c r="M471" s="1"/>
  <c r="K475"/>
  <c r="L475" s="1"/>
  <c r="M475" s="1"/>
  <c r="K479"/>
  <c r="L479" s="1"/>
  <c r="M479" s="1"/>
  <c r="K494"/>
  <c r="L494" s="1"/>
  <c r="M494" s="1"/>
  <c r="K498"/>
  <c r="L498" s="1"/>
  <c r="M498" s="1"/>
  <c r="K646"/>
  <c r="L646" s="1"/>
  <c r="M646" s="1"/>
  <c r="K650"/>
  <c r="L650" s="1"/>
  <c r="M650" s="1"/>
  <c r="K654"/>
  <c r="L654" s="1"/>
  <c r="M654" s="1"/>
  <c r="K659"/>
  <c r="L659" s="1"/>
  <c r="M659" s="1"/>
  <c r="K663"/>
  <c r="L663" s="1"/>
  <c r="M663" s="1"/>
  <c r="K667"/>
  <c r="L667" s="1"/>
  <c r="M667" s="1"/>
  <c r="K672"/>
  <c r="L672" s="1"/>
  <c r="M672" s="1"/>
  <c r="K676"/>
  <c r="L676" s="1"/>
  <c r="M676" s="1"/>
  <c r="K680"/>
  <c r="L680" s="1"/>
  <c r="M680" s="1"/>
  <c r="K685"/>
  <c r="L685" s="1"/>
  <c r="M685" s="1"/>
  <c r="K689"/>
  <c r="L689" s="1"/>
  <c r="M689" s="1"/>
  <c r="K693"/>
  <c r="L693" s="1"/>
  <c r="M693" s="1"/>
  <c r="K698"/>
  <c r="L698" s="1"/>
  <c r="M698" s="1"/>
  <c r="K702"/>
  <c r="L702" s="1"/>
  <c r="M702" s="1"/>
  <c r="K706"/>
  <c r="L706" s="1"/>
  <c r="M706" s="1"/>
  <c r="K724"/>
  <c r="L724" s="1"/>
  <c r="M724" s="1"/>
  <c r="K728"/>
  <c r="L728" s="1"/>
  <c r="M728" s="1"/>
  <c r="K732"/>
  <c r="L732" s="1"/>
  <c r="M732" s="1"/>
  <c r="K737"/>
  <c r="L737" s="1"/>
  <c r="M737" s="1"/>
  <c r="K741"/>
  <c r="L741" s="1"/>
  <c r="M741" s="1"/>
  <c r="K745"/>
  <c r="L745" s="1"/>
  <c r="M745" s="1"/>
  <c r="K750"/>
  <c r="L750" s="1"/>
  <c r="M750" s="1"/>
  <c r="K754"/>
  <c r="L754" s="1"/>
  <c r="M754" s="1"/>
  <c r="K758"/>
  <c r="L758" s="1"/>
  <c r="M758" s="1"/>
  <c r="K763"/>
  <c r="L763" s="1"/>
  <c r="M763" s="1"/>
  <c r="K767"/>
  <c r="L767" s="1"/>
  <c r="M767" s="1"/>
  <c r="K771"/>
  <c r="L771" s="1"/>
  <c r="M771" s="1"/>
  <c r="K776"/>
  <c r="L776" s="1"/>
  <c r="M776" s="1"/>
  <c r="K780"/>
  <c r="L780" s="1"/>
  <c r="M780" s="1"/>
  <c r="K784"/>
  <c r="L784" s="1"/>
  <c r="M784" s="1"/>
  <c r="K789"/>
  <c r="L789" s="1"/>
  <c r="M789" s="1"/>
  <c r="K793"/>
  <c r="L793" s="1"/>
  <c r="M793" s="1"/>
  <c r="K797"/>
  <c r="L797" s="1"/>
  <c r="M797" s="1"/>
  <c r="K802"/>
  <c r="L802" s="1"/>
  <c r="M802" s="1"/>
  <c r="K806"/>
  <c r="L806" s="1"/>
  <c r="M806" s="1"/>
  <c r="K810"/>
  <c r="L810" s="1"/>
  <c r="M810" s="1"/>
  <c r="K815"/>
  <c r="L815" s="1"/>
  <c r="M815" s="1"/>
  <c r="K819"/>
  <c r="L819" s="1"/>
  <c r="M819" s="1"/>
  <c r="K823"/>
  <c r="L823" s="1"/>
  <c r="M823" s="1"/>
  <c r="K828"/>
  <c r="L828" s="1"/>
  <c r="M828" s="1"/>
  <c r="K832"/>
  <c r="L832" s="1"/>
  <c r="M832" s="1"/>
  <c r="K837"/>
  <c r="L837" s="1"/>
  <c r="M837" s="1"/>
  <c r="K841"/>
  <c r="L841" s="1"/>
  <c r="M841" s="1"/>
  <c r="K845"/>
  <c r="L845" s="1"/>
  <c r="M845" s="1"/>
  <c r="K850"/>
  <c r="L850" s="1"/>
  <c r="M850" s="1"/>
  <c r="K854"/>
  <c r="L854" s="1"/>
  <c r="M854" s="1"/>
  <c r="K859"/>
  <c r="L859" s="1"/>
  <c r="M859" s="1"/>
  <c r="K863"/>
  <c r="L863" s="1"/>
  <c r="M863" s="1"/>
  <c r="K867"/>
  <c r="L867" s="1"/>
  <c r="M867" s="1"/>
  <c r="K872"/>
  <c r="L872" s="1"/>
  <c r="M872" s="1"/>
  <c r="K876"/>
  <c r="L876" s="1"/>
  <c r="M876" s="1"/>
  <c r="K881"/>
  <c r="L881" s="1"/>
  <c r="M881" s="1"/>
  <c r="K885"/>
  <c r="L885" s="1"/>
  <c r="M885" s="1"/>
  <c r="K889"/>
  <c r="L889" s="1"/>
  <c r="M889" s="1"/>
  <c r="K894"/>
  <c r="L894" s="1"/>
  <c r="M894" s="1"/>
  <c r="K898"/>
  <c r="L898" s="1"/>
  <c r="M898" s="1"/>
  <c r="K903"/>
  <c r="L903" s="1"/>
  <c r="M903" s="1"/>
  <c r="K907"/>
  <c r="L907" s="1"/>
  <c r="M907" s="1"/>
  <c r="K911"/>
  <c r="L911" s="1"/>
  <c r="M911" s="1"/>
  <c r="K927"/>
  <c r="L927" s="1"/>
  <c r="M927" s="1"/>
  <c r="K931"/>
  <c r="L931" s="1"/>
  <c r="M931" s="1"/>
  <c r="K980"/>
  <c r="L980" s="1"/>
  <c r="M980" s="1"/>
  <c r="K984"/>
  <c r="L984" s="1"/>
  <c r="M984" s="1"/>
  <c r="K988"/>
  <c r="L988" s="1"/>
  <c r="M988" s="1"/>
  <c r="K993"/>
  <c r="L993" s="1"/>
  <c r="M993" s="1"/>
  <c r="K997"/>
  <c r="L997" s="1"/>
  <c r="M997" s="1"/>
  <c r="K1002"/>
  <c r="L1002" s="1"/>
  <c r="M1002" s="1"/>
  <c r="K1006"/>
  <c r="L1006" s="1"/>
  <c r="M1006" s="1"/>
  <c r="K1010"/>
  <c r="L1010" s="1"/>
  <c r="M1010" s="1"/>
  <c r="K1015"/>
  <c r="L1015" s="1"/>
  <c r="M1015" s="1"/>
  <c r="K1019"/>
  <c r="L1019" s="1"/>
  <c r="M1019" s="1"/>
  <c r="K1024"/>
  <c r="L1024" s="1"/>
  <c r="M1024" s="1"/>
  <c r="K1028"/>
  <c r="L1028" s="1"/>
  <c r="M1028" s="1"/>
  <c r="K1032"/>
  <c r="L1032" s="1"/>
  <c r="M1032" s="1"/>
  <c r="K1037"/>
  <c r="L1037" s="1"/>
  <c r="M1037" s="1"/>
  <c r="K1041"/>
  <c r="L1041" s="1"/>
  <c r="M1041" s="1"/>
  <c r="K1046"/>
  <c r="L1046" s="1"/>
  <c r="M1046" s="1"/>
  <c r="K1050"/>
  <c r="L1050" s="1"/>
  <c r="M1050" s="1"/>
  <c r="K1054"/>
  <c r="L1054" s="1"/>
  <c r="M1054" s="1"/>
  <c r="K1059"/>
  <c r="L1059" s="1"/>
  <c r="M1059" s="1"/>
  <c r="K1063"/>
  <c r="L1063" s="1"/>
  <c r="M1063" s="1"/>
  <c r="K1067"/>
  <c r="L1067" s="1"/>
  <c r="M1067" s="1"/>
  <c r="K1072"/>
  <c r="L1072" s="1"/>
  <c r="M1072" s="1"/>
  <c r="K1076"/>
  <c r="L1076" s="1"/>
  <c r="M1076" s="1"/>
  <c r="K1080"/>
  <c r="L1080" s="1"/>
  <c r="M1080" s="1"/>
  <c r="K1150"/>
  <c r="L1150" s="1"/>
  <c r="M1150" s="1"/>
  <c r="K1154"/>
  <c r="L1154" s="1"/>
  <c r="M1154" s="1"/>
  <c r="K1158"/>
  <c r="L1158" s="1"/>
  <c r="M1158" s="1"/>
  <c r="K1163"/>
  <c r="L1163" s="1"/>
  <c r="M1163" s="1"/>
  <c r="K1167"/>
  <c r="L1167" s="1"/>
  <c r="M1167" s="1"/>
  <c r="K1171"/>
  <c r="L1171" s="1"/>
  <c r="M1171" s="1"/>
  <c r="K1176"/>
  <c r="L1176" s="1"/>
  <c r="M1176" s="1"/>
  <c r="K1180"/>
  <c r="L1180" s="1"/>
  <c r="M1180" s="1"/>
  <c r="K1184"/>
  <c r="L1184" s="1"/>
  <c r="M1184" s="1"/>
  <c r="K1189"/>
  <c r="L1189" s="1"/>
  <c r="M1189" s="1"/>
  <c r="K1193"/>
  <c r="L1193" s="1"/>
  <c r="M1193" s="1"/>
  <c r="K1197"/>
  <c r="L1197" s="1"/>
  <c r="M1197" s="1"/>
  <c r="K1204"/>
  <c r="L1204" s="1"/>
  <c r="M1204" s="1"/>
  <c r="K1208"/>
  <c r="L1208" s="1"/>
  <c r="M1208" s="1"/>
  <c r="K1212"/>
  <c r="L1212" s="1"/>
  <c r="M1212" s="1"/>
  <c r="K1217"/>
  <c r="L1217" s="1"/>
  <c r="M1217" s="1"/>
  <c r="K1221"/>
  <c r="L1221" s="1"/>
  <c r="M1221" s="1"/>
  <c r="K1225"/>
  <c r="L1225" s="1"/>
  <c r="M1225" s="1"/>
  <c r="K1229"/>
  <c r="L1229" s="1"/>
  <c r="M1229" s="1"/>
  <c r="K1234"/>
  <c r="L1234" s="1"/>
  <c r="M1234" s="1"/>
  <c r="K1238"/>
  <c r="L1238" s="1"/>
  <c r="M1238" s="1"/>
  <c r="K1242"/>
  <c r="L1242" s="1"/>
  <c r="M1242" s="1"/>
  <c r="K1247"/>
  <c r="L1247" s="1"/>
  <c r="M1247" s="1"/>
  <c r="K1251"/>
  <c r="L1251" s="1"/>
  <c r="M1251" s="1"/>
  <c r="K1255"/>
  <c r="L1255" s="1"/>
  <c r="M1255" s="1"/>
  <c r="K1259"/>
  <c r="L1259" s="1"/>
  <c r="M1259" s="1"/>
  <c r="K1276"/>
  <c r="L1276" s="1"/>
  <c r="M1276" s="1"/>
  <c r="K1280"/>
  <c r="L1280" s="1"/>
  <c r="M1280" s="1"/>
  <c r="K1284"/>
  <c r="L1284" s="1"/>
  <c r="M1284" s="1"/>
  <c r="K1289"/>
  <c r="L1289" s="1"/>
  <c r="M1289" s="1"/>
  <c r="K1293"/>
  <c r="L1293" s="1"/>
  <c r="M1293" s="1"/>
  <c r="K1298"/>
  <c r="L1298" s="1"/>
  <c r="M1298" s="1"/>
  <c r="K1302"/>
  <c r="L1302" s="1"/>
  <c r="M1302" s="1"/>
  <c r="K1306"/>
  <c r="L1306" s="1"/>
  <c r="M1306" s="1"/>
  <c r="K1311"/>
  <c r="L1311" s="1"/>
  <c r="M1311" s="1"/>
  <c r="K1315"/>
  <c r="L1315" s="1"/>
  <c r="M1315" s="1"/>
  <c r="K1319"/>
  <c r="L1319" s="1"/>
  <c r="M1319" s="1"/>
  <c r="K1324"/>
  <c r="L1324" s="1"/>
  <c r="M1324" s="1"/>
  <c r="K1328"/>
  <c r="L1328" s="1"/>
  <c r="M1328" s="1"/>
  <c r="G6" i="4"/>
  <c r="G97" s="1"/>
  <c r="H97" s="1"/>
  <c r="I97" s="1"/>
  <c r="K4" i="1"/>
  <c r="L4" s="1"/>
  <c r="K147" i="2"/>
  <c r="L147" s="1"/>
  <c r="M147" s="1"/>
  <c r="K137"/>
  <c r="L137" s="1"/>
  <c r="M137" s="1"/>
  <c r="K236"/>
  <c r="L236" s="1"/>
  <c r="M236" s="1"/>
  <c r="K214"/>
  <c r="L214" s="1"/>
  <c r="M214" s="1"/>
  <c r="K248"/>
  <c r="L248" s="1"/>
  <c r="M248" s="1"/>
  <c r="K132"/>
  <c r="L132" s="1"/>
  <c r="M132" s="1"/>
  <c r="K225"/>
  <c r="L225" s="1"/>
  <c r="M225" s="1"/>
  <c r="K206"/>
  <c r="L206" s="1"/>
  <c r="M206" s="1"/>
  <c r="K237"/>
  <c r="L237" s="1"/>
  <c r="M237" s="1"/>
  <c r="K314"/>
  <c r="L314" s="1"/>
  <c r="M314" s="1"/>
  <c r="K322"/>
  <c r="L322" s="1"/>
  <c r="M322" s="1"/>
  <c r="K352"/>
  <c r="L352" s="1"/>
  <c r="M352" s="1"/>
  <c r="K344"/>
  <c r="L344" s="1"/>
  <c r="M344" s="1"/>
  <c r="K361"/>
  <c r="L361" s="1"/>
  <c r="M361" s="1"/>
  <c r="K372"/>
  <c r="L372" s="1"/>
  <c r="M372" s="1"/>
  <c r="K382" i="1"/>
  <c r="L382" s="1"/>
  <c r="M382" s="1"/>
  <c r="K385"/>
  <c r="L385" s="1"/>
  <c r="M385" s="1"/>
  <c r="K416"/>
  <c r="L416" s="1"/>
  <c r="M416" s="1"/>
  <c r="K433"/>
  <c r="L433" s="1"/>
  <c r="M433" s="1"/>
  <c r="K422"/>
  <c r="L422" s="1"/>
  <c r="M422" s="1"/>
  <c r="K392" i="2"/>
  <c r="L392" s="1"/>
  <c r="M392" s="1"/>
  <c r="K409"/>
  <c r="L409" s="1"/>
  <c r="M409" s="1"/>
  <c r="K421"/>
  <c r="L421" s="1"/>
  <c r="M421" s="1"/>
  <c r="K430"/>
  <c r="L430" s="1"/>
  <c r="M430" s="1"/>
  <c r="K438"/>
  <c r="L438" s="1"/>
  <c r="M438" s="1"/>
  <c r="K452"/>
  <c r="L452" s="1"/>
  <c r="M452" s="1"/>
  <c r="K487"/>
  <c r="L487" s="1"/>
  <c r="M487" s="1"/>
  <c r="K401"/>
  <c r="L401" s="1"/>
  <c r="M401" s="1"/>
  <c r="K445"/>
  <c r="L445" s="1"/>
  <c r="M445" s="1"/>
  <c r="K459"/>
  <c r="L459" s="1"/>
  <c r="M459" s="1"/>
  <c r="K579"/>
  <c r="L579" s="1"/>
  <c r="M579" s="1"/>
  <c r="K587"/>
  <c r="L587" s="1"/>
  <c r="M587" s="1"/>
  <c r="K596"/>
  <c r="L596" s="1"/>
  <c r="M596" s="1"/>
  <c r="K553"/>
  <c r="L553" s="1"/>
  <c r="M553" s="1"/>
  <c r="K561"/>
  <c r="L561" s="1"/>
  <c r="M561" s="1"/>
  <c r="K570"/>
  <c r="L570" s="1"/>
  <c r="M570" s="1"/>
  <c r="K514"/>
  <c r="L514" s="1"/>
  <c r="M514" s="1"/>
  <c r="K519"/>
  <c r="L519" s="1"/>
  <c r="M519" s="1"/>
  <c r="K531"/>
  <c r="L531" s="1"/>
  <c r="M531" s="1"/>
  <c r="K540"/>
  <c r="L540" s="1"/>
  <c r="M540" s="1"/>
  <c r="K545"/>
  <c r="L545" s="1"/>
  <c r="M545" s="1"/>
  <c r="K509"/>
  <c r="L509" s="1"/>
  <c r="M509" s="1"/>
  <c r="K631"/>
  <c r="L631" s="1"/>
  <c r="M631" s="1"/>
  <c r="K639"/>
  <c r="L639" s="1"/>
  <c r="M639" s="1"/>
  <c r="K622"/>
  <c r="L622" s="1"/>
  <c r="M622" s="1"/>
  <c r="K605"/>
  <c r="L605" s="1"/>
  <c r="M605" s="1"/>
  <c r="K613"/>
  <c r="L613" s="1"/>
  <c r="M613" s="1"/>
  <c r="K715"/>
  <c r="L715" s="1"/>
  <c r="M715" s="1"/>
  <c r="K914"/>
  <c r="L914" s="1"/>
  <c r="M914" s="1"/>
  <c r="K922"/>
  <c r="L922" s="1"/>
  <c r="M922" s="1"/>
  <c r="K975"/>
  <c r="L975" s="1"/>
  <c r="M975" s="1"/>
  <c r="K944"/>
  <c r="L944" s="1"/>
  <c r="M944" s="1"/>
  <c r="K956"/>
  <c r="L956" s="1"/>
  <c r="M956" s="1"/>
  <c r="K939"/>
  <c r="L939" s="1"/>
  <c r="M939" s="1"/>
  <c r="K963"/>
  <c r="L963" s="1"/>
  <c r="M963" s="1"/>
  <c r="K1111"/>
  <c r="L1111" s="1"/>
  <c r="M1111" s="1"/>
  <c r="K1097"/>
  <c r="L1097" s="1"/>
  <c r="M1097" s="1"/>
  <c r="K1115"/>
  <c r="L1115" s="1"/>
  <c r="M1115" s="1"/>
  <c r="K1128"/>
  <c r="L1128" s="1"/>
  <c r="M1128" s="1"/>
  <c r="K1140"/>
  <c r="L1140" s="1"/>
  <c r="M1140" s="1"/>
  <c r="K1087"/>
  <c r="L1087" s="1"/>
  <c r="M1087" s="1"/>
  <c r="K1123"/>
  <c r="L1123" s="1"/>
  <c r="M1123" s="1"/>
  <c r="K1264"/>
  <c r="L1264" s="1"/>
  <c r="M1264" s="1"/>
  <c r="K1272"/>
  <c r="L1272" s="1"/>
  <c r="M1272" s="1"/>
  <c r="K19"/>
  <c r="L19" s="1"/>
  <c r="M19" s="1"/>
  <c r="L110" i="8"/>
  <c r="M110" s="1"/>
  <c r="N110" s="1"/>
  <c r="L8"/>
  <c r="M8" s="1"/>
  <c r="N8" s="1"/>
  <c r="L10"/>
  <c r="M10" s="1"/>
  <c r="N10" s="1"/>
  <c r="L12"/>
  <c r="M12" s="1"/>
  <c r="N12" s="1"/>
  <c r="L14"/>
  <c r="M14" s="1"/>
  <c r="N14" s="1"/>
  <c r="L16"/>
  <c r="M16" s="1"/>
  <c r="N16" s="1"/>
  <c r="L18"/>
  <c r="M18" s="1"/>
  <c r="N18" s="1"/>
  <c r="L20"/>
  <c r="M20" s="1"/>
  <c r="N20" s="1"/>
  <c r="L22"/>
  <c r="M22" s="1"/>
  <c r="N22" s="1"/>
  <c r="L24"/>
  <c r="M24" s="1"/>
  <c r="N24" s="1"/>
  <c r="L26"/>
  <c r="M26" s="1"/>
  <c r="N26" s="1"/>
  <c r="L28"/>
  <c r="M28" s="1"/>
  <c r="N28" s="1"/>
  <c r="L30"/>
  <c r="M30" s="1"/>
  <c r="N30" s="1"/>
  <c r="L32"/>
  <c r="M32" s="1"/>
  <c r="N32" s="1"/>
  <c r="L34"/>
  <c r="M34" s="1"/>
  <c r="N34" s="1"/>
  <c r="L36"/>
  <c r="M36" s="1"/>
  <c r="N36" s="1"/>
  <c r="L38"/>
  <c r="M38" s="1"/>
  <c r="N38" s="1"/>
  <c r="L40"/>
  <c r="M40" s="1"/>
  <c r="N40" s="1"/>
  <c r="L42"/>
  <c r="M42" s="1"/>
  <c r="N42" s="1"/>
  <c r="L44"/>
  <c r="M44" s="1"/>
  <c r="N44" s="1"/>
  <c r="L46"/>
  <c r="M46" s="1"/>
  <c r="N46" s="1"/>
  <c r="L48"/>
  <c r="M48" s="1"/>
  <c r="N48" s="1"/>
  <c r="L50"/>
  <c r="M50" s="1"/>
  <c r="N50" s="1"/>
  <c r="L52"/>
  <c r="M52" s="1"/>
  <c r="N52" s="1"/>
  <c r="L54"/>
  <c r="M54" s="1"/>
  <c r="N54" s="1"/>
  <c r="L56"/>
  <c r="M56" s="1"/>
  <c r="N56" s="1"/>
  <c r="L58"/>
  <c r="M58" s="1"/>
  <c r="N58" s="1"/>
  <c r="L60"/>
  <c r="M60" s="1"/>
  <c r="N60" s="1"/>
  <c r="L62"/>
  <c r="M62" s="1"/>
  <c r="N62" s="1"/>
  <c r="L64"/>
  <c r="M64" s="1"/>
  <c r="N64" s="1"/>
  <c r="L66"/>
  <c r="M66" s="1"/>
  <c r="N66" s="1"/>
  <c r="L68"/>
  <c r="M68" s="1"/>
  <c r="N68" s="1"/>
  <c r="L70"/>
  <c r="M70" s="1"/>
  <c r="N70" s="1"/>
  <c r="L72"/>
  <c r="M72" s="1"/>
  <c r="N72" s="1"/>
  <c r="L74"/>
  <c r="M74" s="1"/>
  <c r="N74" s="1"/>
  <c r="L76"/>
  <c r="M76" s="1"/>
  <c r="N76" s="1"/>
  <c r="L78"/>
  <c r="M78" s="1"/>
  <c r="N78" s="1"/>
  <c r="L80"/>
  <c r="M80" s="1"/>
  <c r="N80" s="1"/>
  <c r="L82"/>
  <c r="M82" s="1"/>
  <c r="N82" s="1"/>
  <c r="L84"/>
  <c r="M84" s="1"/>
  <c r="N84" s="1"/>
  <c r="L86"/>
  <c r="M86" s="1"/>
  <c r="N86" s="1"/>
  <c r="L88"/>
  <c r="M88" s="1"/>
  <c r="N88" s="1"/>
  <c r="L90"/>
  <c r="M90" s="1"/>
  <c r="N90" s="1"/>
  <c r="L92"/>
  <c r="M92" s="1"/>
  <c r="N92" s="1"/>
  <c r="L94"/>
  <c r="M94" s="1"/>
  <c r="N94" s="1"/>
  <c r="L96"/>
  <c r="M96" s="1"/>
  <c r="N96" s="1"/>
  <c r="L98"/>
  <c r="M98" s="1"/>
  <c r="N98" s="1"/>
  <c r="L100"/>
  <c r="M100" s="1"/>
  <c r="N100" s="1"/>
  <c r="L102"/>
  <c r="M102" s="1"/>
  <c r="N102" s="1"/>
  <c r="L104"/>
  <c r="M104" s="1"/>
  <c r="N104" s="1"/>
  <c r="L106"/>
  <c r="M106" s="1"/>
  <c r="N106" s="1"/>
  <c r="L108"/>
  <c r="M108" s="1"/>
  <c r="N108" s="1"/>
  <c r="L9"/>
  <c r="M9" s="1"/>
  <c r="N9" s="1"/>
  <c r="L11"/>
  <c r="L13"/>
  <c r="M13" s="1"/>
  <c r="N13" s="1"/>
  <c r="L15"/>
  <c r="M15" s="1"/>
  <c r="N15" s="1"/>
  <c r="L17"/>
  <c r="M17" s="1"/>
  <c r="N17" s="1"/>
  <c r="L19"/>
  <c r="M19" s="1"/>
  <c r="N19" s="1"/>
  <c r="L21"/>
  <c r="M21" s="1"/>
  <c r="N21" s="1"/>
  <c r="L23"/>
  <c r="M23" s="1"/>
  <c r="N23" s="1"/>
  <c r="L25"/>
  <c r="M25" s="1"/>
  <c r="N25" s="1"/>
  <c r="L27"/>
  <c r="M27" s="1"/>
  <c r="N27" s="1"/>
  <c r="L29"/>
  <c r="M29" s="1"/>
  <c r="N29" s="1"/>
  <c r="L31"/>
  <c r="M31" s="1"/>
  <c r="N31" s="1"/>
  <c r="L33"/>
  <c r="M33" s="1"/>
  <c r="N33" s="1"/>
  <c r="L35"/>
  <c r="M35" s="1"/>
  <c r="N35" s="1"/>
  <c r="L37"/>
  <c r="M37" s="1"/>
  <c r="N37" s="1"/>
  <c r="L39"/>
  <c r="M39" s="1"/>
  <c r="N39" s="1"/>
  <c r="L41"/>
  <c r="M41" s="1"/>
  <c r="N41" s="1"/>
  <c r="L43"/>
  <c r="M43" s="1"/>
  <c r="N43" s="1"/>
  <c r="L45"/>
  <c r="M45" s="1"/>
  <c r="N45" s="1"/>
  <c r="L47"/>
  <c r="M47" s="1"/>
  <c r="N47" s="1"/>
  <c r="L49"/>
  <c r="M49" s="1"/>
  <c r="N49" s="1"/>
  <c r="L51"/>
  <c r="M51" s="1"/>
  <c r="N51" s="1"/>
  <c r="L53"/>
  <c r="M53" s="1"/>
  <c r="N53" s="1"/>
  <c r="L55"/>
  <c r="M55" s="1"/>
  <c r="N55" s="1"/>
  <c r="L57"/>
  <c r="M57" s="1"/>
  <c r="N57" s="1"/>
  <c r="L59"/>
  <c r="M59" s="1"/>
  <c r="N59" s="1"/>
  <c r="L61"/>
  <c r="M61" s="1"/>
  <c r="N61" s="1"/>
  <c r="L63"/>
  <c r="M63" s="1"/>
  <c r="N63" s="1"/>
  <c r="L65"/>
  <c r="M65" s="1"/>
  <c r="N65" s="1"/>
  <c r="L67"/>
  <c r="M67" s="1"/>
  <c r="N67" s="1"/>
  <c r="L69"/>
  <c r="M69" s="1"/>
  <c r="N69" s="1"/>
  <c r="L71"/>
  <c r="M71" s="1"/>
  <c r="N71" s="1"/>
  <c r="L73"/>
  <c r="M73" s="1"/>
  <c r="N73" s="1"/>
  <c r="L75"/>
  <c r="M75" s="1"/>
  <c r="N75" s="1"/>
  <c r="L77"/>
  <c r="M77" s="1"/>
  <c r="N77" s="1"/>
  <c r="L79"/>
  <c r="M79" s="1"/>
  <c r="N79" s="1"/>
  <c r="L81"/>
  <c r="M81" s="1"/>
  <c r="N81" s="1"/>
  <c r="L83"/>
  <c r="M83" s="1"/>
  <c r="N83" s="1"/>
  <c r="L85"/>
  <c r="M85" s="1"/>
  <c r="N85" s="1"/>
  <c r="L87"/>
  <c r="M87" s="1"/>
  <c r="N87" s="1"/>
  <c r="L89"/>
  <c r="M89" s="1"/>
  <c r="N89" s="1"/>
  <c r="L91"/>
  <c r="M91" s="1"/>
  <c r="N91" s="1"/>
  <c r="L93"/>
  <c r="M93" s="1"/>
  <c r="N93" s="1"/>
  <c r="L95"/>
  <c r="M95" s="1"/>
  <c r="N95" s="1"/>
  <c r="L97"/>
  <c r="M97" s="1"/>
  <c r="N97" s="1"/>
  <c r="L99"/>
  <c r="M99" s="1"/>
  <c r="N99" s="1"/>
  <c r="L101"/>
  <c r="M101" s="1"/>
  <c r="N101" s="1"/>
  <c r="L103"/>
  <c r="M103" s="1"/>
  <c r="N103" s="1"/>
  <c r="L105"/>
  <c r="M105" s="1"/>
  <c r="N105" s="1"/>
  <c r="L107"/>
  <c r="M107" s="1"/>
  <c r="N107" s="1"/>
  <c r="L109"/>
  <c r="M109" s="1"/>
  <c r="N109" s="1"/>
  <c r="N2" i="2"/>
  <c r="M552"/>
  <c r="J6" i="4"/>
  <c r="J6" i="5"/>
  <c r="H6" i="4"/>
  <c r="I6" s="1"/>
  <c r="G9"/>
  <c r="H9" s="1"/>
  <c r="I9" s="1"/>
  <c r="G17"/>
  <c r="H17" s="1"/>
  <c r="I17" s="1"/>
  <c r="G13"/>
  <c r="H13" s="1"/>
  <c r="I13" s="1"/>
  <c r="G21"/>
  <c r="H21" s="1"/>
  <c r="I21" s="1"/>
  <c r="H6" i="5"/>
  <c r="I6" s="1"/>
  <c r="G14"/>
  <c r="H14" s="1"/>
  <c r="I14" s="1"/>
  <c r="G22"/>
  <c r="H22" s="1"/>
  <c r="I22" s="1"/>
  <c r="G10"/>
  <c r="H10" s="1"/>
  <c r="I10" s="1"/>
  <c r="G18"/>
  <c r="H18" s="1"/>
  <c r="I18" s="1"/>
  <c r="G26"/>
  <c r="H26" s="1"/>
  <c r="I26" s="1"/>
  <c r="G11" i="4"/>
  <c r="H11" s="1"/>
  <c r="I11" s="1"/>
  <c r="G15"/>
  <c r="H15" s="1"/>
  <c r="I15" s="1"/>
  <c r="G19"/>
  <c r="H19" s="1"/>
  <c r="I19" s="1"/>
  <c r="G8" i="5"/>
  <c r="H8" s="1"/>
  <c r="I8" s="1"/>
  <c r="G12"/>
  <c r="H12" s="1"/>
  <c r="I12" s="1"/>
  <c r="G16"/>
  <c r="H16" s="1"/>
  <c r="I16" s="1"/>
  <c r="G20"/>
  <c r="H20" s="1"/>
  <c r="I20" s="1"/>
  <c r="G24"/>
  <c r="H24" s="1"/>
  <c r="I24" s="1"/>
  <c r="G105" i="3"/>
  <c r="H105" s="1"/>
  <c r="I105" s="1"/>
  <c r="G8" i="4"/>
  <c r="H8" s="1"/>
  <c r="I8" s="1"/>
  <c r="G10"/>
  <c r="H10" s="1"/>
  <c r="I10" s="1"/>
  <c r="G12"/>
  <c r="H12" s="1"/>
  <c r="I12" s="1"/>
  <c r="G14"/>
  <c r="H14" s="1"/>
  <c r="I14" s="1"/>
  <c r="G16"/>
  <c r="H16" s="1"/>
  <c r="I16" s="1"/>
  <c r="G18"/>
  <c r="H18" s="1"/>
  <c r="I18" s="1"/>
  <c r="G20"/>
  <c r="H20" s="1"/>
  <c r="I20" s="1"/>
  <c r="G22"/>
  <c r="H22" s="1"/>
  <c r="I22" s="1"/>
  <c r="G24"/>
  <c r="H24" s="1"/>
  <c r="I24" s="1"/>
  <c r="G26"/>
  <c r="H26" s="1"/>
  <c r="I26" s="1"/>
  <c r="G28"/>
  <c r="H28" s="1"/>
  <c r="I28" s="1"/>
  <c r="G30"/>
  <c r="H30" s="1"/>
  <c r="I30" s="1"/>
  <c r="G32"/>
  <c r="H32" s="1"/>
  <c r="I32" s="1"/>
  <c r="G34"/>
  <c r="H34" s="1"/>
  <c r="I34" s="1"/>
  <c r="G36"/>
  <c r="H36" s="1"/>
  <c r="I36" s="1"/>
  <c r="G38"/>
  <c r="H38" s="1"/>
  <c r="I38" s="1"/>
  <c r="G40"/>
  <c r="H40" s="1"/>
  <c r="I40" s="1"/>
  <c r="G42"/>
  <c r="H42" s="1"/>
  <c r="I42" s="1"/>
  <c r="G44"/>
  <c r="G46"/>
  <c r="G48"/>
  <c r="G50"/>
  <c r="H50" s="1"/>
  <c r="I50" s="1"/>
  <c r="G52"/>
  <c r="H52" s="1"/>
  <c r="I52" s="1"/>
  <c r="G54"/>
  <c r="H54" s="1"/>
  <c r="I54" s="1"/>
  <c r="G56"/>
  <c r="H56" s="1"/>
  <c r="I56" s="1"/>
  <c r="G58"/>
  <c r="H58" s="1"/>
  <c r="I58" s="1"/>
  <c r="G60"/>
  <c r="H60" s="1"/>
  <c r="I60" s="1"/>
  <c r="G62"/>
  <c r="H62" s="1"/>
  <c r="I62" s="1"/>
  <c r="G64"/>
  <c r="H64" s="1"/>
  <c r="I64" s="1"/>
  <c r="G66"/>
  <c r="H66" s="1"/>
  <c r="I66" s="1"/>
  <c r="G68"/>
  <c r="H68" s="1"/>
  <c r="I68" s="1"/>
  <c r="G70"/>
  <c r="H70" s="1"/>
  <c r="I70" s="1"/>
  <c r="G72"/>
  <c r="H72" s="1"/>
  <c r="I72" s="1"/>
  <c r="G74"/>
  <c r="H74" s="1"/>
  <c r="I74" s="1"/>
  <c r="G76"/>
  <c r="H76" s="1"/>
  <c r="I76" s="1"/>
  <c r="G78"/>
  <c r="H78" s="1"/>
  <c r="I78" s="1"/>
  <c r="G80"/>
  <c r="H80" s="1"/>
  <c r="I80" s="1"/>
  <c r="G82"/>
  <c r="H82" s="1"/>
  <c r="I82" s="1"/>
  <c r="G84"/>
  <c r="H84" s="1"/>
  <c r="I84" s="1"/>
  <c r="G86"/>
  <c r="H86" s="1"/>
  <c r="I86" s="1"/>
  <c r="G88"/>
  <c r="H88" s="1"/>
  <c r="I88" s="1"/>
  <c r="G90"/>
  <c r="H90" s="1"/>
  <c r="I90" s="1"/>
  <c r="G92"/>
  <c r="H92" s="1"/>
  <c r="I92" s="1"/>
  <c r="G94"/>
  <c r="H94" s="1"/>
  <c r="I94" s="1"/>
  <c r="G96"/>
  <c r="H96" s="1"/>
  <c r="I96" s="1"/>
  <c r="G9" i="5"/>
  <c r="H9" s="1"/>
  <c r="I9" s="1"/>
  <c r="G11"/>
  <c r="H11" s="1"/>
  <c r="I11" s="1"/>
  <c r="G13"/>
  <c r="H13" s="1"/>
  <c r="I13" s="1"/>
  <c r="G17"/>
  <c r="H17" s="1"/>
  <c r="I17" s="1"/>
  <c r="G19"/>
  <c r="H19" s="1"/>
  <c r="I19" s="1"/>
  <c r="G21"/>
  <c r="H21" s="1"/>
  <c r="I21" s="1"/>
  <c r="G23"/>
  <c r="H23" s="1"/>
  <c r="I23" s="1"/>
  <c r="G23" i="4"/>
  <c r="H23" s="1"/>
  <c r="I23" s="1"/>
  <c r="G25"/>
  <c r="H25" s="1"/>
  <c r="I25" s="1"/>
  <c r="G27"/>
  <c r="H27" s="1"/>
  <c r="I27" s="1"/>
  <c r="G29"/>
  <c r="G31"/>
  <c r="H31" s="1"/>
  <c r="I31" s="1"/>
  <c r="G33"/>
  <c r="H33" s="1"/>
  <c r="I33" s="1"/>
  <c r="G35"/>
  <c r="H35" s="1"/>
  <c r="I35" s="1"/>
  <c r="G37"/>
  <c r="H37" s="1"/>
  <c r="I37" s="1"/>
  <c r="G39"/>
  <c r="H39" s="1"/>
  <c r="I39" s="1"/>
  <c r="G41"/>
  <c r="H41" s="1"/>
  <c r="I41" s="1"/>
  <c r="G43"/>
  <c r="H43" s="1"/>
  <c r="I43" s="1"/>
  <c r="G45"/>
  <c r="G47"/>
  <c r="G49"/>
  <c r="H49" s="1"/>
  <c r="I49" s="1"/>
  <c r="G51"/>
  <c r="H51" s="1"/>
  <c r="I51" s="1"/>
  <c r="G53"/>
  <c r="H53" s="1"/>
  <c r="I53" s="1"/>
  <c r="G55"/>
  <c r="H55" s="1"/>
  <c r="I55" s="1"/>
  <c r="G57"/>
  <c r="H57" s="1"/>
  <c r="I57" s="1"/>
  <c r="G59"/>
  <c r="H59" s="1"/>
  <c r="I59" s="1"/>
  <c r="G61"/>
  <c r="H61" s="1"/>
  <c r="I61" s="1"/>
  <c r="G63"/>
  <c r="H63" s="1"/>
  <c r="I63" s="1"/>
  <c r="G65"/>
  <c r="H65" s="1"/>
  <c r="I65" s="1"/>
  <c r="G67"/>
  <c r="H67" s="1"/>
  <c r="I67" s="1"/>
  <c r="G69"/>
  <c r="H69" s="1"/>
  <c r="I69" s="1"/>
  <c r="G71"/>
  <c r="H71" s="1"/>
  <c r="I71" s="1"/>
  <c r="G73"/>
  <c r="H73" s="1"/>
  <c r="I73" s="1"/>
  <c r="G75"/>
  <c r="H75" s="1"/>
  <c r="I75" s="1"/>
  <c r="G77"/>
  <c r="H77" s="1"/>
  <c r="I77" s="1"/>
  <c r="G79"/>
  <c r="H79" s="1"/>
  <c r="I79" s="1"/>
  <c r="G81"/>
  <c r="H81" s="1"/>
  <c r="I81" s="1"/>
  <c r="G83"/>
  <c r="H83" s="1"/>
  <c r="I83" s="1"/>
  <c r="G85"/>
  <c r="H85" s="1"/>
  <c r="I85" s="1"/>
  <c r="G87"/>
  <c r="H87" s="1"/>
  <c r="I87" s="1"/>
  <c r="G89"/>
  <c r="H89" s="1"/>
  <c r="I89" s="1"/>
  <c r="G91"/>
  <c r="H91" s="1"/>
  <c r="I91" s="1"/>
  <c r="G93"/>
  <c r="H93" s="1"/>
  <c r="I93" s="1"/>
  <c r="G95"/>
  <c r="H95" s="1"/>
  <c r="I95" s="1"/>
  <c r="M513" i="2" l="1"/>
  <c r="M799"/>
  <c r="G16" i="3"/>
  <c r="H16" s="1"/>
  <c r="I16" s="1"/>
  <c r="G116"/>
  <c r="H116" s="1"/>
  <c r="I116" s="1"/>
  <c r="M319" i="1"/>
  <c r="M213" i="2"/>
  <c r="M20" i="1"/>
  <c r="M11" i="8"/>
  <c r="N11" s="1"/>
  <c r="H6" s="1"/>
  <c r="G67" i="3"/>
  <c r="H67" s="1"/>
  <c r="I67" s="1"/>
  <c r="G78"/>
  <c r="H78" s="1"/>
  <c r="I78" s="1"/>
  <c r="G15"/>
  <c r="H15" s="1"/>
  <c r="I15" s="1"/>
  <c r="M131" i="1"/>
  <c r="M1121" i="2"/>
  <c r="M604"/>
  <c r="M539"/>
  <c r="M420" i="1"/>
  <c r="M148"/>
  <c r="M98" i="2"/>
  <c r="M174"/>
  <c r="M1034"/>
  <c r="M226"/>
  <c r="N4" i="1"/>
  <c r="J2" i="3"/>
  <c r="O6" i="8"/>
  <c r="M448" i="1"/>
  <c r="M968" i="2"/>
  <c r="M221" i="1"/>
  <c r="M247"/>
  <c r="M682" i="2"/>
  <c r="M1201"/>
  <c r="M389"/>
  <c r="M891"/>
  <c r="M1285"/>
  <c r="M349"/>
  <c r="M197" i="1"/>
  <c r="M177"/>
  <c r="M97"/>
  <c r="M7" i="2"/>
  <c r="M88"/>
  <c r="M280"/>
  <c r="M847"/>
  <c r="M990"/>
  <c r="M1273"/>
  <c r="M441"/>
  <c r="M630"/>
  <c r="M1108"/>
  <c r="M74" i="1"/>
  <c r="M283"/>
  <c r="M355"/>
  <c r="M323" i="2"/>
  <c r="M747"/>
  <c r="M1147"/>
  <c r="G34" i="3"/>
  <c r="H34" s="1"/>
  <c r="I34" s="1"/>
  <c r="G50"/>
  <c r="H50" s="1"/>
  <c r="I50" s="1"/>
  <c r="G88"/>
  <c r="H88" s="1"/>
  <c r="I88" s="1"/>
  <c r="G57"/>
  <c r="H57" s="1"/>
  <c r="I57" s="1"/>
  <c r="G95"/>
  <c r="H95" s="1"/>
  <c r="I95" s="1"/>
  <c r="G33"/>
  <c r="H33" s="1"/>
  <c r="I33" s="1"/>
  <c r="M513" i="1"/>
  <c r="M48" i="2"/>
  <c r="M252"/>
  <c r="M290"/>
  <c r="M467"/>
  <c r="M773"/>
  <c r="M375" i="1"/>
  <c r="M591" i="2"/>
  <c r="M946"/>
  <c r="M1095"/>
  <c r="M46" i="1"/>
  <c r="M229"/>
  <c r="M301"/>
  <c r="M482"/>
  <c r="M869" i="2"/>
  <c r="M1012"/>
  <c r="M123" i="1"/>
  <c r="M58" i="2"/>
  <c r="M148"/>
  <c r="M656"/>
  <c r="M721"/>
  <c r="M825"/>
  <c r="M924"/>
  <c r="M1056"/>
  <c r="M1173"/>
  <c r="M1231"/>
  <c r="M1321"/>
  <c r="M1261"/>
  <c r="M138"/>
  <c r="M310"/>
  <c r="M415"/>
  <c r="M265" i="1"/>
  <c r="M337"/>
  <c r="M390"/>
  <c r="G43" i="3"/>
  <c r="H43" s="1"/>
  <c r="I43" s="1"/>
  <c r="G25"/>
  <c r="H25" s="1"/>
  <c r="I25" s="1"/>
  <c r="G8"/>
  <c r="H8" s="1"/>
  <c r="I8" s="1"/>
  <c r="G58"/>
  <c r="H58" s="1"/>
  <c r="I58" s="1"/>
  <c r="G79"/>
  <c r="H79" s="1"/>
  <c r="I79" s="1"/>
  <c r="G96"/>
  <c r="H96" s="1"/>
  <c r="I96" s="1"/>
  <c r="G117"/>
  <c r="H117" s="1"/>
  <c r="I117" s="1"/>
  <c r="G66"/>
  <c r="H66" s="1"/>
  <c r="I66" s="1"/>
  <c r="G87"/>
  <c r="H87" s="1"/>
  <c r="I87" s="1"/>
  <c r="G104"/>
  <c r="H104" s="1"/>
  <c r="I104" s="1"/>
  <c r="G42"/>
  <c r="H42" s="1"/>
  <c r="I42" s="1"/>
  <c r="G24"/>
  <c r="H24" s="1"/>
  <c r="I24" s="1"/>
  <c r="G7"/>
  <c r="H7" s="1"/>
  <c r="I7" s="1"/>
  <c r="G51"/>
  <c r="H51" s="1"/>
  <c r="I51" s="1"/>
  <c r="G38"/>
  <c r="H38" s="1"/>
  <c r="I38" s="1"/>
  <c r="G30"/>
  <c r="H30" s="1"/>
  <c r="I30" s="1"/>
  <c r="G21"/>
  <c r="H21" s="1"/>
  <c r="I21" s="1"/>
  <c r="G12"/>
  <c r="H12" s="1"/>
  <c r="I12" s="1"/>
  <c r="G45"/>
  <c r="H45" s="1"/>
  <c r="I45" s="1"/>
  <c r="G54"/>
  <c r="H54" s="1"/>
  <c r="I54" s="1"/>
  <c r="G63"/>
  <c r="H63" s="1"/>
  <c r="I63" s="1"/>
  <c r="G75"/>
  <c r="H75" s="1"/>
  <c r="I75" s="1"/>
  <c r="G83"/>
  <c r="H83" s="1"/>
  <c r="I83" s="1"/>
  <c r="G92"/>
  <c r="H92" s="1"/>
  <c r="I92" s="1"/>
  <c r="G101"/>
  <c r="H101" s="1"/>
  <c r="I101" s="1"/>
  <c r="G109"/>
  <c r="H109" s="1"/>
  <c r="I109" s="1"/>
  <c r="G53"/>
  <c r="H53" s="1"/>
  <c r="I53" s="1"/>
  <c r="G62"/>
  <c r="H62" s="1"/>
  <c r="I62" s="1"/>
  <c r="G74"/>
  <c r="H74" s="1"/>
  <c r="I74" s="1"/>
  <c r="G82"/>
  <c r="H82" s="1"/>
  <c r="I82" s="1"/>
  <c r="G91"/>
  <c r="H91" s="1"/>
  <c r="I91" s="1"/>
  <c r="G100"/>
  <c r="H100" s="1"/>
  <c r="I100" s="1"/>
  <c r="G108"/>
  <c r="H108" s="1"/>
  <c r="I108" s="1"/>
  <c r="G120"/>
  <c r="H120" s="1"/>
  <c r="I120" s="1"/>
  <c r="G37"/>
  <c r="H37" s="1"/>
  <c r="I37" s="1"/>
  <c r="G28"/>
  <c r="H28" s="1"/>
  <c r="I28" s="1"/>
  <c r="G20"/>
  <c r="H20" s="1"/>
  <c r="I20" s="1"/>
  <c r="G11"/>
  <c r="H11" s="1"/>
  <c r="I11" s="1"/>
  <c r="M428" i="2"/>
  <c r="M1246"/>
  <c r="M1023"/>
  <c r="M979"/>
  <c r="M880"/>
  <c r="M836"/>
  <c r="M187"/>
  <c r="M108"/>
  <c r="M497" i="1"/>
  <c r="M467"/>
  <c r="M455"/>
  <c r="M435"/>
  <c r="M364"/>
  <c r="M346"/>
  <c r="M328"/>
  <c r="M310"/>
  <c r="M292"/>
  <c r="M274"/>
  <c r="M256"/>
  <c r="M238"/>
  <c r="M213"/>
  <c r="M205"/>
  <c r="M186"/>
  <c r="M168"/>
  <c r="M158"/>
  <c r="M139"/>
  <c r="M110"/>
  <c r="M87"/>
  <c r="M59"/>
  <c r="M33"/>
  <c r="M7"/>
  <c r="M38" i="2"/>
  <c r="M68"/>
  <c r="M78"/>
  <c r="M118"/>
  <c r="M161"/>
  <c r="M267"/>
  <c r="M303"/>
  <c r="M376"/>
  <c r="M490"/>
  <c r="M643"/>
  <c r="M669"/>
  <c r="M695"/>
  <c r="M734"/>
  <c r="M760"/>
  <c r="M786"/>
  <c r="M812"/>
  <c r="M858"/>
  <c r="M902"/>
  <c r="M1001"/>
  <c r="M1045"/>
  <c r="M1069"/>
  <c r="M1160"/>
  <c r="M1186"/>
  <c r="M1216"/>
  <c r="M1297"/>
  <c r="M1309"/>
  <c r="M708"/>
  <c r="M1082"/>
  <c r="M128"/>
  <c r="M200"/>
  <c r="M239"/>
  <c r="M336"/>
  <c r="M369"/>
  <c r="M362" s="1"/>
  <c r="M405" i="1"/>
  <c r="M402" i="2"/>
  <c r="M454"/>
  <c r="M480"/>
  <c r="M578"/>
  <c r="M565"/>
  <c r="M526"/>
  <c r="M500"/>
  <c r="M617"/>
  <c r="M913"/>
  <c r="M935"/>
  <c r="M957"/>
  <c r="M1134"/>
  <c r="G25" i="5"/>
  <c r="H25" s="1"/>
  <c r="I25" s="1"/>
  <c r="G15"/>
  <c r="H15" s="1"/>
  <c r="I15" s="1"/>
  <c r="H192" i="7"/>
  <c r="I192" s="1"/>
  <c r="J192" s="1"/>
  <c r="H190"/>
  <c r="I190" s="1"/>
  <c r="J190" s="1"/>
  <c r="H188"/>
  <c r="I188" s="1"/>
  <c r="J188" s="1"/>
  <c r="H186"/>
  <c r="I186" s="1"/>
  <c r="J186" s="1"/>
  <c r="H184"/>
  <c r="I184" s="1"/>
  <c r="J184" s="1"/>
  <c r="H182"/>
  <c r="I182" s="1"/>
  <c r="J182" s="1"/>
  <c r="H180"/>
  <c r="I180" s="1"/>
  <c r="J180" s="1"/>
  <c r="H178"/>
  <c r="I178" s="1"/>
  <c r="J178" s="1"/>
  <c r="H176"/>
  <c r="I176" s="1"/>
  <c r="J176" s="1"/>
  <c r="H174"/>
  <c r="I174" s="1"/>
  <c r="J174" s="1"/>
  <c r="H172"/>
  <c r="I172" s="1"/>
  <c r="J172" s="1"/>
  <c r="H170"/>
  <c r="I170" s="1"/>
  <c r="J170" s="1"/>
  <c r="H168"/>
  <c r="I168" s="1"/>
  <c r="J168" s="1"/>
  <c r="H166"/>
  <c r="I166" s="1"/>
  <c r="J166" s="1"/>
  <c r="H164"/>
  <c r="I164" s="1"/>
  <c r="J164" s="1"/>
  <c r="H162"/>
  <c r="I162" s="1"/>
  <c r="J162" s="1"/>
  <c r="H160"/>
  <c r="I160" s="1"/>
  <c r="J160" s="1"/>
  <c r="H158"/>
  <c r="I158" s="1"/>
  <c r="J158" s="1"/>
  <c r="H156"/>
  <c r="I156" s="1"/>
  <c r="J156" s="1"/>
  <c r="H154"/>
  <c r="I154" s="1"/>
  <c r="J154" s="1"/>
  <c r="H152"/>
  <c r="I152" s="1"/>
  <c r="J152" s="1"/>
  <c r="H150"/>
  <c r="I150" s="1"/>
  <c r="J150" s="1"/>
  <c r="H148"/>
  <c r="I148" s="1"/>
  <c r="J148" s="1"/>
  <c r="H146"/>
  <c r="I146" s="1"/>
  <c r="J146" s="1"/>
  <c r="H144"/>
  <c r="I144" s="1"/>
  <c r="J144" s="1"/>
  <c r="H142"/>
  <c r="I142" s="1"/>
  <c r="J142" s="1"/>
  <c r="H140"/>
  <c r="I140" s="1"/>
  <c r="J140" s="1"/>
  <c r="H138"/>
  <c r="I138" s="1"/>
  <c r="J138" s="1"/>
  <c r="H136"/>
  <c r="I136" s="1"/>
  <c r="J136" s="1"/>
  <c r="H134"/>
  <c r="I134" s="1"/>
  <c r="J134" s="1"/>
  <c r="H132"/>
  <c r="I132" s="1"/>
  <c r="J132" s="1"/>
  <c r="H130"/>
  <c r="I130" s="1"/>
  <c r="J130" s="1"/>
  <c r="H128"/>
  <c r="I128" s="1"/>
  <c r="J128" s="1"/>
  <c r="H126"/>
  <c r="I126" s="1"/>
  <c r="J126" s="1"/>
  <c r="H124"/>
  <c r="I124" s="1"/>
  <c r="J124" s="1"/>
  <c r="H122"/>
  <c r="I122" s="1"/>
  <c r="J122" s="1"/>
  <c r="H120"/>
  <c r="I120" s="1"/>
  <c r="J120" s="1"/>
  <c r="H118"/>
  <c r="I118" s="1"/>
  <c r="J118" s="1"/>
  <c r="H116"/>
  <c r="I116" s="1"/>
  <c r="J116" s="1"/>
  <c r="H114"/>
  <c r="I114" s="1"/>
  <c r="J114" s="1"/>
  <c r="H112"/>
  <c r="I112" s="1"/>
  <c r="J112" s="1"/>
  <c r="H110"/>
  <c r="I110" s="1"/>
  <c r="J110" s="1"/>
  <c r="H108"/>
  <c r="I108" s="1"/>
  <c r="J108" s="1"/>
  <c r="H106"/>
  <c r="I106" s="1"/>
  <c r="J106" s="1"/>
  <c r="H104"/>
  <c r="I104" s="1"/>
  <c r="J104" s="1"/>
  <c r="H102"/>
  <c r="I102" s="1"/>
  <c r="J102" s="1"/>
  <c r="H100"/>
  <c r="I100" s="1"/>
  <c r="J100" s="1"/>
  <c r="H98"/>
  <c r="I98" s="1"/>
  <c r="J98" s="1"/>
  <c r="H96"/>
  <c r="I96" s="1"/>
  <c r="J96" s="1"/>
  <c r="H94"/>
  <c r="I94" s="1"/>
  <c r="J94" s="1"/>
  <c r="H92"/>
  <c r="I92" s="1"/>
  <c r="J92" s="1"/>
  <c r="H90"/>
  <c r="I90" s="1"/>
  <c r="J90" s="1"/>
  <c r="H88"/>
  <c r="I88" s="1"/>
  <c r="J88" s="1"/>
  <c r="H86"/>
  <c r="I86" s="1"/>
  <c r="J86" s="1"/>
  <c r="H84"/>
  <c r="I84" s="1"/>
  <c r="J84" s="1"/>
  <c r="H82"/>
  <c r="I82" s="1"/>
  <c r="J82" s="1"/>
  <c r="H80"/>
  <c r="I80" s="1"/>
  <c r="J80" s="1"/>
  <c r="H78"/>
  <c r="I78" s="1"/>
  <c r="J78" s="1"/>
  <c r="H76"/>
  <c r="I76" s="1"/>
  <c r="J76" s="1"/>
  <c r="H74"/>
  <c r="I74" s="1"/>
  <c r="J74" s="1"/>
  <c r="H72"/>
  <c r="I72" s="1"/>
  <c r="J72" s="1"/>
  <c r="H70"/>
  <c r="I70" s="1"/>
  <c r="J70" s="1"/>
  <c r="H68"/>
  <c r="I68" s="1"/>
  <c r="J68" s="1"/>
  <c r="H66"/>
  <c r="I66" s="1"/>
  <c r="J66" s="1"/>
  <c r="H8"/>
  <c r="I8" s="1"/>
  <c r="J8" s="1"/>
  <c r="H10"/>
  <c r="I10" s="1"/>
  <c r="J10" s="1"/>
  <c r="H12"/>
  <c r="I12" s="1"/>
  <c r="J12" s="1"/>
  <c r="H14"/>
  <c r="I14" s="1"/>
  <c r="J14" s="1"/>
  <c r="H16"/>
  <c r="I16" s="1"/>
  <c r="J16" s="1"/>
  <c r="H18"/>
  <c r="I18" s="1"/>
  <c r="J18" s="1"/>
  <c r="H20"/>
  <c r="I20" s="1"/>
  <c r="J20" s="1"/>
  <c r="H22"/>
  <c r="I22" s="1"/>
  <c r="J22" s="1"/>
  <c r="H24"/>
  <c r="I24" s="1"/>
  <c r="J24" s="1"/>
  <c r="H26"/>
  <c r="I26" s="1"/>
  <c r="J26" s="1"/>
  <c r="H28"/>
  <c r="I28" s="1"/>
  <c r="J28" s="1"/>
  <c r="H30"/>
  <c r="I30" s="1"/>
  <c r="J30" s="1"/>
  <c r="H32"/>
  <c r="I32" s="1"/>
  <c r="J32" s="1"/>
  <c r="H34"/>
  <c r="I34" s="1"/>
  <c r="J34" s="1"/>
  <c r="H36"/>
  <c r="I36" s="1"/>
  <c r="J36" s="1"/>
  <c r="H38"/>
  <c r="I38" s="1"/>
  <c r="J38" s="1"/>
  <c r="H40"/>
  <c r="I40" s="1"/>
  <c r="J40" s="1"/>
  <c r="H42"/>
  <c r="I42" s="1"/>
  <c r="J42" s="1"/>
  <c r="H44"/>
  <c r="I44" s="1"/>
  <c r="J44" s="1"/>
  <c r="H46"/>
  <c r="I46" s="1"/>
  <c r="J46" s="1"/>
  <c r="H48"/>
  <c r="I48" s="1"/>
  <c r="J48" s="1"/>
  <c r="H50"/>
  <c r="I50" s="1"/>
  <c r="J50" s="1"/>
  <c r="H52"/>
  <c r="I52" s="1"/>
  <c r="J52" s="1"/>
  <c r="H54"/>
  <c r="I54" s="1"/>
  <c r="J54" s="1"/>
  <c r="H56"/>
  <c r="I56" s="1"/>
  <c r="J56" s="1"/>
  <c r="H58"/>
  <c r="I58" s="1"/>
  <c r="J58" s="1"/>
  <c r="H60"/>
  <c r="I60" s="1"/>
  <c r="J60" s="1"/>
  <c r="H62"/>
  <c r="I62" s="1"/>
  <c r="J62" s="1"/>
  <c r="H64"/>
  <c r="I64" s="1"/>
  <c r="J64" s="1"/>
  <c r="H191"/>
  <c r="I191" s="1"/>
  <c r="J191" s="1"/>
  <c r="H189"/>
  <c r="I189" s="1"/>
  <c r="J189" s="1"/>
  <c r="H187"/>
  <c r="I187" s="1"/>
  <c r="J187" s="1"/>
  <c r="H185"/>
  <c r="I185" s="1"/>
  <c r="J185" s="1"/>
  <c r="H183"/>
  <c r="I183" s="1"/>
  <c r="J183" s="1"/>
  <c r="H181"/>
  <c r="I181" s="1"/>
  <c r="J181" s="1"/>
  <c r="H179"/>
  <c r="I179" s="1"/>
  <c r="J179" s="1"/>
  <c r="H177"/>
  <c r="I177" s="1"/>
  <c r="J177" s="1"/>
  <c r="H175"/>
  <c r="I175" s="1"/>
  <c r="J175" s="1"/>
  <c r="H173"/>
  <c r="I173" s="1"/>
  <c r="J173" s="1"/>
  <c r="H171"/>
  <c r="I171" s="1"/>
  <c r="J171" s="1"/>
  <c r="H169"/>
  <c r="I169" s="1"/>
  <c r="J169" s="1"/>
  <c r="H167"/>
  <c r="I167" s="1"/>
  <c r="J167" s="1"/>
  <c r="H165"/>
  <c r="I165" s="1"/>
  <c r="J165" s="1"/>
  <c r="H163"/>
  <c r="I163" s="1"/>
  <c r="J163" s="1"/>
  <c r="H161"/>
  <c r="I161" s="1"/>
  <c r="J161" s="1"/>
  <c r="H159"/>
  <c r="I159" s="1"/>
  <c r="J159" s="1"/>
  <c r="H157"/>
  <c r="I157" s="1"/>
  <c r="J157" s="1"/>
  <c r="H155"/>
  <c r="I155" s="1"/>
  <c r="J155" s="1"/>
  <c r="H153"/>
  <c r="I153" s="1"/>
  <c r="J153" s="1"/>
  <c r="H151"/>
  <c r="I151" s="1"/>
  <c r="J151" s="1"/>
  <c r="H149"/>
  <c r="I149" s="1"/>
  <c r="J149" s="1"/>
  <c r="H147"/>
  <c r="I147" s="1"/>
  <c r="J147" s="1"/>
  <c r="H145"/>
  <c r="I145" s="1"/>
  <c r="J145" s="1"/>
  <c r="H143"/>
  <c r="I143" s="1"/>
  <c r="J143" s="1"/>
  <c r="H141"/>
  <c r="I141" s="1"/>
  <c r="J141" s="1"/>
  <c r="H139"/>
  <c r="I139" s="1"/>
  <c r="J139" s="1"/>
  <c r="H137"/>
  <c r="I137" s="1"/>
  <c r="J137" s="1"/>
  <c r="H135"/>
  <c r="I135" s="1"/>
  <c r="J135" s="1"/>
  <c r="H133"/>
  <c r="I133" s="1"/>
  <c r="J133" s="1"/>
  <c r="H131"/>
  <c r="I131" s="1"/>
  <c r="J131" s="1"/>
  <c r="H129"/>
  <c r="I129" s="1"/>
  <c r="J129" s="1"/>
  <c r="H127"/>
  <c r="I127" s="1"/>
  <c r="J127" s="1"/>
  <c r="H125"/>
  <c r="I125" s="1"/>
  <c r="J125" s="1"/>
  <c r="H123"/>
  <c r="I123" s="1"/>
  <c r="J123" s="1"/>
  <c r="H121"/>
  <c r="I121" s="1"/>
  <c r="J121" s="1"/>
  <c r="H119"/>
  <c r="I119" s="1"/>
  <c r="J119" s="1"/>
  <c r="H117"/>
  <c r="I117" s="1"/>
  <c r="J117" s="1"/>
  <c r="H115"/>
  <c r="I115" s="1"/>
  <c r="J115" s="1"/>
  <c r="H113"/>
  <c r="I113" s="1"/>
  <c r="J113" s="1"/>
  <c r="H111"/>
  <c r="I111" s="1"/>
  <c r="J111" s="1"/>
  <c r="H109"/>
  <c r="I109" s="1"/>
  <c r="J109" s="1"/>
  <c r="H107"/>
  <c r="I107" s="1"/>
  <c r="J107" s="1"/>
  <c r="H105"/>
  <c r="I105" s="1"/>
  <c r="J105" s="1"/>
  <c r="H103"/>
  <c r="I103" s="1"/>
  <c r="J103" s="1"/>
  <c r="H101"/>
  <c r="I101" s="1"/>
  <c r="J101" s="1"/>
  <c r="H99"/>
  <c r="I99" s="1"/>
  <c r="J99" s="1"/>
  <c r="H97"/>
  <c r="I97" s="1"/>
  <c r="J97" s="1"/>
  <c r="H95"/>
  <c r="I95" s="1"/>
  <c r="J95" s="1"/>
  <c r="H93"/>
  <c r="I93" s="1"/>
  <c r="J93" s="1"/>
  <c r="H91"/>
  <c r="I91" s="1"/>
  <c r="J91" s="1"/>
  <c r="H89"/>
  <c r="I89" s="1"/>
  <c r="J89" s="1"/>
  <c r="H87"/>
  <c r="I87" s="1"/>
  <c r="J87" s="1"/>
  <c r="H85"/>
  <c r="I85" s="1"/>
  <c r="J85" s="1"/>
  <c r="H83"/>
  <c r="I83" s="1"/>
  <c r="J83" s="1"/>
  <c r="H81"/>
  <c r="I81" s="1"/>
  <c r="J81" s="1"/>
  <c r="H79"/>
  <c r="I79" s="1"/>
  <c r="J79" s="1"/>
  <c r="H77"/>
  <c r="I77" s="1"/>
  <c r="J77" s="1"/>
  <c r="H75"/>
  <c r="I75" s="1"/>
  <c r="J75" s="1"/>
  <c r="H73"/>
  <c r="I73" s="1"/>
  <c r="J73" s="1"/>
  <c r="H71"/>
  <c r="I71" s="1"/>
  <c r="J71" s="1"/>
  <c r="H69"/>
  <c r="I69" s="1"/>
  <c r="J69" s="1"/>
  <c r="H67"/>
  <c r="I67" s="1"/>
  <c r="J67" s="1"/>
  <c r="H65"/>
  <c r="I65" s="1"/>
  <c r="J65" s="1"/>
  <c r="H9"/>
  <c r="I9" s="1"/>
  <c r="J9" s="1"/>
  <c r="H11"/>
  <c r="I11" s="1"/>
  <c r="J11" s="1"/>
  <c r="H13"/>
  <c r="I13" s="1"/>
  <c r="J13" s="1"/>
  <c r="H15"/>
  <c r="I15" s="1"/>
  <c r="J15" s="1"/>
  <c r="H17"/>
  <c r="I17" s="1"/>
  <c r="J17" s="1"/>
  <c r="H19"/>
  <c r="I19" s="1"/>
  <c r="J19" s="1"/>
  <c r="H21"/>
  <c r="I21" s="1"/>
  <c r="J21" s="1"/>
  <c r="H23"/>
  <c r="I23" s="1"/>
  <c r="J23" s="1"/>
  <c r="H25"/>
  <c r="I25" s="1"/>
  <c r="J25" s="1"/>
  <c r="H27"/>
  <c r="I27" s="1"/>
  <c r="J27" s="1"/>
  <c r="H29"/>
  <c r="I29" s="1"/>
  <c r="J29" s="1"/>
  <c r="H31"/>
  <c r="I31" s="1"/>
  <c r="J31" s="1"/>
  <c r="H33"/>
  <c r="I33" s="1"/>
  <c r="J33" s="1"/>
  <c r="H35"/>
  <c r="I35" s="1"/>
  <c r="J35" s="1"/>
  <c r="H37"/>
  <c r="I37" s="1"/>
  <c r="J37" s="1"/>
  <c r="H39"/>
  <c r="I39" s="1"/>
  <c r="J39" s="1"/>
  <c r="H41"/>
  <c r="I41" s="1"/>
  <c r="J41" s="1"/>
  <c r="H43"/>
  <c r="I43" s="1"/>
  <c r="J43" s="1"/>
  <c r="H45"/>
  <c r="I45" s="1"/>
  <c r="J45" s="1"/>
  <c r="H47"/>
  <c r="I47" s="1"/>
  <c r="J47" s="1"/>
  <c r="H49"/>
  <c r="I49" s="1"/>
  <c r="J49" s="1"/>
  <c r="H51"/>
  <c r="I51" s="1"/>
  <c r="J51" s="1"/>
  <c r="H53"/>
  <c r="I53" s="1"/>
  <c r="J53" s="1"/>
  <c r="H55"/>
  <c r="I55" s="1"/>
  <c r="J55" s="1"/>
  <c r="H57"/>
  <c r="I57" s="1"/>
  <c r="J57" s="1"/>
  <c r="H59"/>
  <c r="I59" s="1"/>
  <c r="J59" s="1"/>
  <c r="H61"/>
  <c r="I61" s="1"/>
  <c r="J61" s="1"/>
  <c r="H63"/>
  <c r="I63" s="1"/>
  <c r="J63" s="1"/>
  <c r="G46" i="3"/>
  <c r="H46" s="1"/>
  <c r="I46" s="1"/>
  <c r="G41"/>
  <c r="H41" s="1"/>
  <c r="I41" s="1"/>
  <c r="G36"/>
  <c r="H36" s="1"/>
  <c r="I36" s="1"/>
  <c r="G32"/>
  <c r="H32" s="1"/>
  <c r="I32" s="1"/>
  <c r="G27"/>
  <c r="H27" s="1"/>
  <c r="I27" s="1"/>
  <c r="G23"/>
  <c r="H23" s="1"/>
  <c r="I23" s="1"/>
  <c r="G19"/>
  <c r="H19" s="1"/>
  <c r="I19" s="1"/>
  <c r="G14"/>
  <c r="H14" s="1"/>
  <c r="I14" s="1"/>
  <c r="G10"/>
  <c r="H10" s="1"/>
  <c r="I10" s="1"/>
  <c r="G6"/>
  <c r="H6" s="1"/>
  <c r="I6" s="1"/>
  <c r="G48"/>
  <c r="H48" s="1"/>
  <c r="I48" s="1"/>
  <c r="G52"/>
  <c r="H52" s="1"/>
  <c r="I52" s="1"/>
  <c r="G56"/>
  <c r="H56" s="1"/>
  <c r="I56" s="1"/>
  <c r="G60"/>
  <c r="H60" s="1"/>
  <c r="I60" s="1"/>
  <c r="G65"/>
  <c r="H65" s="1"/>
  <c r="I65" s="1"/>
  <c r="G73"/>
  <c r="H73" s="1"/>
  <c r="I73" s="1"/>
  <c r="G77"/>
  <c r="H77" s="1"/>
  <c r="I77" s="1"/>
  <c r="G81"/>
  <c r="H81" s="1"/>
  <c r="I81" s="1"/>
  <c r="G86"/>
  <c r="H86" s="1"/>
  <c r="I86" s="1"/>
  <c r="G90"/>
  <c r="H90" s="1"/>
  <c r="I90" s="1"/>
  <c r="G94"/>
  <c r="H94" s="1"/>
  <c r="I94" s="1"/>
  <c r="G99"/>
  <c r="H99" s="1"/>
  <c r="I99" s="1"/>
  <c r="G103"/>
  <c r="H103" s="1"/>
  <c r="I103" s="1"/>
  <c r="G107"/>
  <c r="H107" s="1"/>
  <c r="I107" s="1"/>
  <c r="G115"/>
  <c r="H115" s="1"/>
  <c r="I115" s="1"/>
  <c r="G119"/>
  <c r="H119" s="1"/>
  <c r="I119" s="1"/>
  <c r="G55"/>
  <c r="H55" s="1"/>
  <c r="I55" s="1"/>
  <c r="G59"/>
  <c r="H59" s="1"/>
  <c r="I59" s="1"/>
  <c r="G64"/>
  <c r="H64" s="1"/>
  <c r="I64" s="1"/>
  <c r="G70"/>
  <c r="H70" s="1"/>
  <c r="I70" s="1"/>
  <c r="G76"/>
  <c r="H76" s="1"/>
  <c r="I76" s="1"/>
  <c r="G80"/>
  <c r="H80" s="1"/>
  <c r="I80" s="1"/>
  <c r="G84"/>
  <c r="H84" s="1"/>
  <c r="I84" s="1"/>
  <c r="G89"/>
  <c r="H89" s="1"/>
  <c r="I89" s="1"/>
  <c r="G93"/>
  <c r="H93" s="1"/>
  <c r="I93" s="1"/>
  <c r="G97"/>
  <c r="H97" s="1"/>
  <c r="I97" s="1"/>
  <c r="G102"/>
  <c r="H102" s="1"/>
  <c r="I102" s="1"/>
  <c r="G106"/>
  <c r="H106" s="1"/>
  <c r="I106" s="1"/>
  <c r="G110"/>
  <c r="H110" s="1"/>
  <c r="I110" s="1"/>
  <c r="G118"/>
  <c r="H118" s="1"/>
  <c r="I118" s="1"/>
  <c r="G44"/>
  <c r="H44" s="1"/>
  <c r="I44" s="1"/>
  <c r="G40"/>
  <c r="H40" s="1"/>
  <c r="I40" s="1"/>
  <c r="G35"/>
  <c r="H35" s="1"/>
  <c r="I35" s="1"/>
  <c r="G31"/>
  <c r="H31" s="1"/>
  <c r="I31" s="1"/>
  <c r="G26"/>
  <c r="H26" s="1"/>
  <c r="I26" s="1"/>
  <c r="G22"/>
  <c r="H22" s="1"/>
  <c r="I22" s="1"/>
  <c r="G18"/>
  <c r="H18" s="1"/>
  <c r="I18" s="1"/>
  <c r="G13"/>
  <c r="H13" s="1"/>
  <c r="I13" s="1"/>
  <c r="G9"/>
  <c r="H9" s="1"/>
  <c r="I9" s="1"/>
  <c r="H2"/>
  <c r="I2" s="1"/>
  <c r="M73" i="1" l="1"/>
  <c r="M1200" i="2"/>
  <c r="M6" i="1"/>
  <c r="M374"/>
  <c r="M37" i="2"/>
  <c r="M196" i="1"/>
  <c r="M266" i="2"/>
  <c r="F6" i="7"/>
  <c r="M4" i="1" l="1"/>
</calcChain>
</file>

<file path=xl/sharedStrings.xml><?xml version="1.0" encoding="utf-8"?>
<sst xmlns="http://schemas.openxmlformats.org/spreadsheetml/2006/main" count="1664" uniqueCount="951">
  <si>
    <t>Модель</t>
  </si>
  <si>
    <t>Цвет</t>
  </si>
  <si>
    <t>РРЦ</t>
  </si>
  <si>
    <t>Форма игровая (волейбол, баскетбол, волейбол)</t>
  </si>
  <si>
    <t>Форма игровая волейбольная Модель 1</t>
  </si>
  <si>
    <t>Артикул</t>
  </si>
  <si>
    <t>Форма игровая футбольная Модель 1</t>
  </si>
  <si>
    <t>811-711</t>
  </si>
  <si>
    <t>821-721</t>
  </si>
  <si>
    <t>Форма игровая футбольная Модель 2</t>
  </si>
  <si>
    <t>812-712</t>
  </si>
  <si>
    <t>Форма игровая футбольная Модель 3</t>
  </si>
  <si>
    <t>813-713</t>
  </si>
  <si>
    <t>Форма игровая баскетбольная Модель 1</t>
  </si>
  <si>
    <t>831-731</t>
  </si>
  <si>
    <t>Система скидок:</t>
  </si>
  <si>
    <t>Скидка</t>
  </si>
  <si>
    <t>Ткань: Ложная сетка, пл. 145 гр. Цвет по согласованию</t>
  </si>
  <si>
    <t>Майки, футболки</t>
  </si>
  <si>
    <t>Майка RAY VВ модель 2 мужская</t>
  </si>
  <si>
    <t>Майка волейбольная RAY (пляжный волейбол)</t>
  </si>
  <si>
    <t>Футболка RAY LA</t>
  </si>
  <si>
    <t>Майка RAY LA мужская</t>
  </si>
  <si>
    <t>Майка RAY LA женская</t>
  </si>
  <si>
    <t>Футболка RAY Триатлет</t>
  </si>
  <si>
    <t>Цвета: по согласованию. Ткань: "Миллениум" -трикотаж (100% полиэстер).</t>
  </si>
  <si>
    <t xml:space="preserve">Футболка мужская  RAY </t>
  </si>
  <si>
    <t>Футболка RAY парадная женская</t>
  </si>
  <si>
    <t xml:space="preserve">Футболка RAY GYM женская </t>
  </si>
  <si>
    <t xml:space="preserve">Футболка RAY GYM мужская </t>
  </si>
  <si>
    <t>Футболка RAY PROMO (Men, Woman)</t>
  </si>
  <si>
    <t>Юбка-шорты RAY-фиолетовая</t>
  </si>
  <si>
    <t>Юбка-тайтсы RAY</t>
  </si>
  <si>
    <t>Юбка-капри RAY</t>
  </si>
  <si>
    <t>Шорты лёгкая атлетика RAY</t>
  </si>
  <si>
    <t>Цвет: по согласованию. Ткань: юбка-"Миллениум" -трикотаж (100% полиэстер), шотры-Бифлекс</t>
  </si>
  <si>
    <t>Цвет: по согласованию. Юбка-ткань: "Миллениум" -трикотаж (100% полиэстер), тайтсы-Бифлекс.</t>
  </si>
  <si>
    <t>Тайтсы RAY синий/красный</t>
  </si>
  <si>
    <t>621-12</t>
  </si>
  <si>
    <t>Ткань:-Бифлекс.</t>
  </si>
  <si>
    <t>621-14</t>
  </si>
  <si>
    <t>Тайтсы RAY синий/зелёный</t>
  </si>
  <si>
    <t>Тайтсы RAY черный/синий</t>
  </si>
  <si>
    <t>621-31</t>
  </si>
  <si>
    <t>Тайтсы RAY черный/красный</t>
  </si>
  <si>
    <t>621-32</t>
  </si>
  <si>
    <t>621-34</t>
  </si>
  <si>
    <t>Тайтсы RAY чёрный/зелёный</t>
  </si>
  <si>
    <t>Тайтсы RAY чёрный/серый</t>
  </si>
  <si>
    <t>621-35</t>
  </si>
  <si>
    <t>Тайтсы RAY серый/синий</t>
  </si>
  <si>
    <t>621-51</t>
  </si>
  <si>
    <t>Тайтсы RAY серый/красный</t>
  </si>
  <si>
    <t>Тайтсы RAY серый/чёрный</t>
  </si>
  <si>
    <t>621-53</t>
  </si>
  <si>
    <t>Тайтсы RAY серый/зелёный</t>
  </si>
  <si>
    <t>621-54</t>
  </si>
  <si>
    <t>Лосины беговые компрессионные RAY Модель2 синий/красный</t>
  </si>
  <si>
    <t>612-12</t>
  </si>
  <si>
    <t>Лосины беговые компрессионные RAY Модель2 синий/зеленый</t>
  </si>
  <si>
    <t>612-18</t>
  </si>
  <si>
    <t>Лосины беговые компрессионные RAY Модель2 черный/синий</t>
  </si>
  <si>
    <t>612-31</t>
  </si>
  <si>
    <t>Лосины беговые компрессионные RAY Модель2 черный/красный</t>
  </si>
  <si>
    <t>612-32</t>
  </si>
  <si>
    <t>Лосины беговые компрессионные RAY Модель2 черный/лимонный</t>
  </si>
  <si>
    <t>612-34</t>
  </si>
  <si>
    <t>Лосины беговые компрессионные RAY Модель3 женские</t>
  </si>
  <si>
    <t>Спортивные кофты, брюки, ветровки</t>
  </si>
  <si>
    <t>Ткань: Поли брушед трикотаж (Poly brushed trikot)</t>
  </si>
  <si>
    <t>122-25</t>
  </si>
  <si>
    <t>Ветровка RAY модель 2 жёлтый/серый</t>
  </si>
  <si>
    <t>Ветровка RAY модель 2 красный/серый</t>
  </si>
  <si>
    <t>122-95</t>
  </si>
  <si>
    <t>122-85</t>
  </si>
  <si>
    <t>Манишки</t>
  </si>
  <si>
    <t>Шапочки, трубы, маски</t>
  </si>
  <si>
    <t>Труба-маска трикотажная бесшовная</t>
  </si>
  <si>
    <t>Ткань</t>
  </si>
  <si>
    <t>Труба-маска флис</t>
  </si>
  <si>
    <t>Труба-маска трикотажная (шов)</t>
  </si>
  <si>
    <t>Балаклава ST черная</t>
  </si>
  <si>
    <t>Балаклава ST серая</t>
  </si>
  <si>
    <t>0020504</t>
  </si>
  <si>
    <t>0073597</t>
  </si>
  <si>
    <t>Маска ветрозащитная (шлем) флис</t>
  </si>
  <si>
    <t>Повязка  флис</t>
  </si>
  <si>
    <t>Повязка с ушками  флис</t>
  </si>
  <si>
    <t xml:space="preserve">Шапочка RAY материал ТЕРМО-БИФЛЕКС </t>
  </si>
  <si>
    <t>Комбинезоны ТМ RAY</t>
  </si>
  <si>
    <t>411-102</t>
  </si>
  <si>
    <t>411-203</t>
  </si>
  <si>
    <t>411-305</t>
  </si>
  <si>
    <t>411-607</t>
  </si>
  <si>
    <t>411-602</t>
  </si>
  <si>
    <t>Разминочные куртки, жилеты, брюки ТМ RAY</t>
  </si>
  <si>
    <t>311-333</t>
  </si>
  <si>
    <t>312-333</t>
  </si>
  <si>
    <t>313-333</t>
  </si>
  <si>
    <t>Жилет разминочный RAY WS модель STAR синий/черный синий шов</t>
  </si>
  <si>
    <t>211-131</t>
  </si>
  <si>
    <t>Жилет разминочный RAY WS модель STAR черный/синий</t>
  </si>
  <si>
    <t>211-31</t>
  </si>
  <si>
    <t>211-32</t>
  </si>
  <si>
    <t>Жилет разминочный RAY WS модель STAR черный/красный</t>
  </si>
  <si>
    <t>Жилет разминочный RAY WS модель STAR черный/лимонный лимонный шов</t>
  </si>
  <si>
    <t>211-344</t>
  </si>
  <si>
    <t>113-23</t>
  </si>
  <si>
    <t>113-32</t>
  </si>
  <si>
    <t>113-31</t>
  </si>
  <si>
    <t>Куртка разминочная RAY WS модель STAR синий/черный лимонный шов</t>
  </si>
  <si>
    <t>111-134</t>
  </si>
  <si>
    <t>Куртка разминочная RAY WS модель STAR красный/черный красный шов</t>
  </si>
  <si>
    <t>111-232</t>
  </si>
  <si>
    <t>Размер</t>
  </si>
  <si>
    <t>Х</t>
  </si>
  <si>
    <t>Сумма без скидки</t>
  </si>
  <si>
    <t>Итого:</t>
  </si>
  <si>
    <t>Цена со скидкой</t>
  </si>
  <si>
    <t>Сумма со скидкой</t>
  </si>
  <si>
    <t xml:space="preserve">Комбинезон лыжный гоночный RAY модель RACE </t>
  </si>
  <si>
    <t xml:space="preserve">Комбинезон лыжный гоночный RAY модель RACE  </t>
  </si>
  <si>
    <t>Комбинезон лыжный гоночный RAY модель RACE</t>
  </si>
  <si>
    <t xml:space="preserve">Брюки разминочные RAY WS модель STAR унисекс </t>
  </si>
  <si>
    <t>Куртка разминочная RAY WS модель STAR черный/красный, красный шов</t>
  </si>
  <si>
    <t>111-322</t>
  </si>
  <si>
    <t>111-344</t>
  </si>
  <si>
    <t>Куртка разминочная RAY WS модель STAR черный/лимонный</t>
  </si>
  <si>
    <t>Наименование товара</t>
  </si>
  <si>
    <t>Изображение</t>
  </si>
  <si>
    <t>111-131</t>
  </si>
  <si>
    <t>Куртка разминочная RAY WS модель STAR синий/черный синий шов</t>
  </si>
  <si>
    <t>111-314</t>
  </si>
  <si>
    <t>Куртка разминочная RAY WS модель STAR черный/синий лимонный шов</t>
  </si>
  <si>
    <t>111-434</t>
  </si>
  <si>
    <t>Куртка разминочная RAY WS модель STAR лимонный/чёрный лимонный шов</t>
  </si>
  <si>
    <t>Куртка разминочная RAY WS модель STAR черный</t>
  </si>
  <si>
    <t>Утеплённые куртки, жилеты, брюки ТМ RAY</t>
  </si>
  <si>
    <t>Сайт:</t>
  </si>
  <si>
    <t>http://www.luchski.ru/</t>
  </si>
  <si>
    <t>Конт.телефон:</t>
  </si>
  <si>
    <t>(343) 331-29-36,  288-50-98, склад  228-42-16, сот. 7 912-22-77787</t>
  </si>
  <si>
    <t>Адрес:</t>
  </si>
  <si>
    <t>Оптовый склад:</t>
  </si>
  <si>
    <t xml:space="preserve">г. Екатеринбург, ул.Старых Большевиков д.2 А </t>
  </si>
  <si>
    <t>Футболка RAY</t>
  </si>
  <si>
    <t>Цвет: по согласованию: фиолетовый, розовый, голубой. Ткань: "Миллениум" -трикотаж (100% полиэстер).</t>
  </si>
  <si>
    <t>Комментарий</t>
  </si>
  <si>
    <t xml:space="preserve">Цена со скидкой </t>
  </si>
  <si>
    <t>Тайтсы, лосины, шорты.</t>
  </si>
  <si>
    <t>621-25</t>
  </si>
  <si>
    <t xml:space="preserve">Ткань: Дюспо (Dewspo).         </t>
  </si>
  <si>
    <t>г. Екатеринбург, ул. Баумана д. № 5, магазин RAY</t>
  </si>
  <si>
    <t>Ветровка RAY модель 2 зеленый/серый</t>
  </si>
  <si>
    <t>Манишка детская (ложная сетка)</t>
  </si>
  <si>
    <t>Манишка взрослая (ложная сетка)</t>
  </si>
  <si>
    <t>Манишка детская со светоотражающими элементами (дюспа)</t>
  </si>
  <si>
    <t>Майка-номер короткая (трикотаж люкс)</t>
  </si>
  <si>
    <t>Труба-маска RAY трикотажная утеплённая</t>
  </si>
  <si>
    <t xml:space="preserve">Брюки беговые RAY  модель RUN-W  WS  ЖЕНСКИЕ  </t>
  </si>
  <si>
    <t xml:space="preserve">Брюки беговые RAY  модель RUN WS унисекс </t>
  </si>
  <si>
    <t>Брюки беговые RAY модель RACE WS унисекс</t>
  </si>
  <si>
    <t>Куртка утеплённая  RAY "Классик"</t>
  </si>
  <si>
    <t>Куртка утеплённая  RAY "Экип"</t>
  </si>
  <si>
    <t>Брюки утеплённые RAY "Экип"</t>
  </si>
  <si>
    <t>Жилет утепленный RAY "Патриот"</t>
  </si>
  <si>
    <t>Куртка RAY "Парадная"  синий/красный</t>
  </si>
  <si>
    <t>Брюки беговые RAY женские</t>
  </si>
  <si>
    <t>Брюки беговые RAY "Классик"</t>
  </si>
  <si>
    <t>Толстовка  RAY  "Классик" унисекс</t>
  </si>
  <si>
    <t xml:space="preserve">Брюки разминочные RAY WS модель TOURIST унисек </t>
  </si>
  <si>
    <t>Ткань: Флис. Цвет по согласованию.</t>
  </si>
  <si>
    <t>Ваша
скидка</t>
  </si>
  <si>
    <t>Ваша скидка в рублях</t>
  </si>
  <si>
    <t>Описание</t>
  </si>
  <si>
    <t>Упаковка</t>
  </si>
  <si>
    <t>Сумма</t>
  </si>
  <si>
    <t>Скидка
от РРЦ</t>
  </si>
  <si>
    <t>Цена 
со скидкой</t>
  </si>
  <si>
    <t>Сумма 
со скидкой</t>
  </si>
  <si>
    <t xml:space="preserve">   </t>
  </si>
  <si>
    <t>Cмазки RAY для беговых лыж</t>
  </si>
  <si>
    <t>Смазки скольжения без фторорганических соединений, серия СН (Carbon)</t>
  </si>
  <si>
    <t xml:space="preserve">CH-1-60                </t>
  </si>
  <si>
    <t>Парафин RAY CH-1 0+10°С смазка скольжения желтая (60г)</t>
  </si>
  <si>
    <t>60г</t>
  </si>
  <si>
    <t xml:space="preserve">CH-2-60                    </t>
  </si>
  <si>
    <t>Парафин RAY CH-2 +3-3°С смазка скольжения красная (60г)</t>
  </si>
  <si>
    <t xml:space="preserve">CH-22-60                   </t>
  </si>
  <si>
    <t>Парафин RAY CH-22 0-5°С смазка скольжения оранжевая (60г)</t>
  </si>
  <si>
    <t xml:space="preserve">CH-3-60                    </t>
  </si>
  <si>
    <t>Парафин RAY CH-3 -2-7°С смазка скольжения фиолетовая (60г)</t>
  </si>
  <si>
    <t xml:space="preserve">CH-4-60                    </t>
  </si>
  <si>
    <t>Парафин RAY CH-4 -6-12°С смазка скольжения голубая (60г)</t>
  </si>
  <si>
    <t xml:space="preserve">CH-5-60                    </t>
  </si>
  <si>
    <t>Парафин RAY CH-5 -10-30°С смазка скольжения зеленая (60г)</t>
  </si>
  <si>
    <t xml:space="preserve">CH-6-50                    </t>
  </si>
  <si>
    <t>Порошок-отвердитель RAY CH-6  -10-30°C (50г)</t>
  </si>
  <si>
    <t xml:space="preserve">GS-60                     </t>
  </si>
  <si>
    <t>Парафин RAY GS +10-5°С смазка скольжения с графитом, без фтора, мягкая (60г)</t>
  </si>
  <si>
    <t xml:space="preserve">GH-60                     </t>
  </si>
  <si>
    <t>Парафин RAY GH -5-30°С смазка скольжения с графитом, без фтора, жесткая (60г)</t>
  </si>
  <si>
    <t xml:space="preserve">CH-61-60                   </t>
  </si>
  <si>
    <t>Парафин RAY CH-61 +3-12°С смазка скольжения комбинированная CH2+CH3+CH4 (60г)</t>
  </si>
  <si>
    <t xml:space="preserve">CH-62-60                   </t>
  </si>
  <si>
    <t>Парафин RAY CH-62 -2-30°С смазка скольжения комбинированная CH3+CH4+CH5 (60г)</t>
  </si>
  <si>
    <t>Смазки скольжения без фторорганических соединений, серия LF (Low fluor)</t>
  </si>
  <si>
    <t xml:space="preserve">LF-1-60                    </t>
  </si>
  <si>
    <t>Парафин RAY LF-1 +1+10°С смазка скольжения желтая (60г)</t>
  </si>
  <si>
    <t xml:space="preserve">LF-2-60                    </t>
  </si>
  <si>
    <t>Парафин RAY LF-2 +3-3°С смазка скольжения красная (60г)</t>
  </si>
  <si>
    <t xml:space="preserve">LF-22-60                   </t>
  </si>
  <si>
    <t>Парафин RAY LF-22 +5-2°С смазка скольжения серебристая (60г)</t>
  </si>
  <si>
    <t xml:space="preserve">LF-3-60                    </t>
  </si>
  <si>
    <t>Парафин RAY LF-3 -2-7°С смазка скольжения фиолетовая (60гр)</t>
  </si>
  <si>
    <t xml:space="preserve">LF-4-60                    </t>
  </si>
  <si>
    <t>Парафин RAY LF-4 -6-12°С смазка скольжения голубая (60г)</t>
  </si>
  <si>
    <t xml:space="preserve">LF-5-60                    </t>
  </si>
  <si>
    <t>Парафин RAY LF-5 -10-30°С смазка скольжения зеленая (60р)</t>
  </si>
  <si>
    <t xml:space="preserve">LFGS-60                    </t>
  </si>
  <si>
    <t>Парафин RAY LFGS +10-5°С смазка скольжения с графитом, низкий фтор, мягкая (60г)</t>
  </si>
  <si>
    <t xml:space="preserve">LFGH-60                    </t>
  </si>
  <si>
    <t>Парафин RAY LFGH -5-30°С смазка скольжения с графитом, низкий фтор, жесткая (60г)</t>
  </si>
  <si>
    <t xml:space="preserve">LF-61-60                   </t>
  </si>
  <si>
    <t>Парафин RAY LF-61 +3-12°С смазка скольжения комбинированная LF2+LF3+LF4 (60г)</t>
  </si>
  <si>
    <t xml:space="preserve">LF-62-60                   </t>
  </si>
  <si>
    <t>Парафин RAY LF-62 -2-30°С смазка скольжения комбинированная LF3+LF4+LF5 (60г)</t>
  </si>
  <si>
    <t xml:space="preserve">LF-BASE                   </t>
  </si>
  <si>
    <t>Парафин сервисный RAY LF-BASE -1-10°C для грунтовки (150г)</t>
  </si>
  <si>
    <t>150г</t>
  </si>
  <si>
    <t>Смазки скольжения с высоким содержанием фторорганических соединений, серия  HF (High fluor)</t>
  </si>
  <si>
    <t xml:space="preserve">HF-1-60                    </t>
  </si>
  <si>
    <t>Парафин RAY HF-1 +1+10°С смазка скольжения желтая (60г)</t>
  </si>
  <si>
    <t xml:space="preserve">HF-2-60                    </t>
  </si>
  <si>
    <t>Парафин RAY HF-2 +3-3°С смазка скольжения красная (60г)</t>
  </si>
  <si>
    <t xml:space="preserve">HF-22-60                   </t>
  </si>
  <si>
    <t>Парафин RAY HF-22 +5-2°С смазка скольжения серебристая (60г)</t>
  </si>
  <si>
    <t xml:space="preserve">HF-3-60                    </t>
  </si>
  <si>
    <t>Парафин RAY HF-3 -2-7°С смазка скольжения фиолетовая (60г)</t>
  </si>
  <si>
    <t xml:space="preserve">HF-4-60                    </t>
  </si>
  <si>
    <t>Парафин RAY HF-4 -6-12°С смазка скольжения голубая (60г)</t>
  </si>
  <si>
    <t xml:space="preserve">HF-5-60                    </t>
  </si>
  <si>
    <t>Парафин RAY HF-5 -5-25°С смазка скольжения зеленая (60г)</t>
  </si>
  <si>
    <t xml:space="preserve">HFGS-60                   </t>
  </si>
  <si>
    <t>Парафин RAY HFGS +10-5°С смазка скольжения с графитом, высокий фтор, мягкая (60г)</t>
  </si>
  <si>
    <t xml:space="preserve">HF-61-60                   </t>
  </si>
  <si>
    <t>Парафин RAY HF-61 +3-12°С смазка скольжения комбинированная HF2+HF3+HF4 (60г)</t>
  </si>
  <si>
    <t xml:space="preserve">HF-62-60                   </t>
  </si>
  <si>
    <t>Парафин RAY HF-62 -2-30°С смазка скольжения комбинированная HF3+HF4+HF5 (60г)</t>
  </si>
  <si>
    <t>100%  Фторорганические смазки, серия SHF  (Fluoroсarbon)</t>
  </si>
  <si>
    <t>SHF-44-20</t>
  </si>
  <si>
    <t>Порошок RAY SHF-44   0+10°C   новый,глянцевый снег(20г)</t>
  </si>
  <si>
    <t>30 г.</t>
  </si>
  <si>
    <t>SHF-76-20</t>
  </si>
  <si>
    <t xml:space="preserve">SHF-77-20                 </t>
  </si>
  <si>
    <t xml:space="preserve">Порошок RAY SHF-77 +10-10°C фторированный универсальный (20г) </t>
  </si>
  <si>
    <t xml:space="preserve">SHF-78-20                  </t>
  </si>
  <si>
    <t xml:space="preserve">Порошок RAY SHF-78 +5-5°C фторированный универсальный (20г) </t>
  </si>
  <si>
    <t xml:space="preserve">CLF-60-30                  </t>
  </si>
  <si>
    <t>Порошок RAY CLF-60 -10-30°С низкофтористый (30г)</t>
  </si>
  <si>
    <t xml:space="preserve">SHF-200-50                </t>
  </si>
  <si>
    <t xml:space="preserve">Эмульсия RAY SHF-200 -2-15°С фторированная универсальная (50г) </t>
  </si>
  <si>
    <t>50 г.</t>
  </si>
  <si>
    <t xml:space="preserve">SHF-100-50                  </t>
  </si>
  <si>
    <t>Эмульсия RAY SHF-100 +1+10°С фторированная универсальная (50г)</t>
  </si>
  <si>
    <t>Смазки сцепления, синтетические</t>
  </si>
  <si>
    <t xml:space="preserve">W-1-35                      </t>
  </si>
  <si>
    <t>Мазь лыжная RAY W-1 +1+4°C синтетическая желтая (35г)</t>
  </si>
  <si>
    <t>35 г.</t>
  </si>
  <si>
    <t xml:space="preserve">W-2-35                     </t>
  </si>
  <si>
    <t>Мазь лыжная RAY W-2 0+2°C синтетическая красная (35г)</t>
  </si>
  <si>
    <t xml:space="preserve">W-3-35                    </t>
  </si>
  <si>
    <t>Мазь лыжная RAY W-3 0°C синтетическая фиолетовая (35г)</t>
  </si>
  <si>
    <t xml:space="preserve">W-4-35                     </t>
  </si>
  <si>
    <t>Мазь лыжная RAY W-4 0-2°C синтетическая светло-фиолетовая (35г)</t>
  </si>
  <si>
    <t xml:space="preserve">W-5-35                       </t>
  </si>
  <si>
    <t>Мазь лыжная RAY W-5 -1-4°C синтетическая голубая (35г)</t>
  </si>
  <si>
    <t xml:space="preserve">W-6-35                      </t>
  </si>
  <si>
    <t>Мазь лыжная RAY W-6 -3-9°C синтетическая светло-голубая (35г)</t>
  </si>
  <si>
    <t xml:space="preserve">W-7-36                        </t>
  </si>
  <si>
    <t>Мазь лыжная RAY W-7 -6-13°C синтетическая зеленая (35г)</t>
  </si>
  <si>
    <t xml:space="preserve">W-8-35                       </t>
  </si>
  <si>
    <t>Мазь лыжная RAY W-8 -10-18°C синтетическая светло-зеленая (35г)</t>
  </si>
  <si>
    <t xml:space="preserve">W-9-35                       </t>
  </si>
  <si>
    <t>Мазь лыжная RAY W-9 -15-30°C синтетическая бесцветная (35г)</t>
  </si>
  <si>
    <t>G-36</t>
  </si>
  <si>
    <t>Мазь лыжная RAY G -1-25°C грунтовая оранжевая (36г)</t>
  </si>
  <si>
    <t xml:space="preserve">WT-10-35                   </t>
  </si>
  <si>
    <t>Мазь лыжная RAY WT-10 -1-12°C синтетическая голубая (35г)</t>
  </si>
  <si>
    <t xml:space="preserve">WT-20-35                   </t>
  </si>
  <si>
    <t>Мазь лыжная RAY WT-20 -8-25°C синтетическая зеленая (35г)</t>
  </si>
  <si>
    <t xml:space="preserve">WT10-WT20                 </t>
  </si>
  <si>
    <t>Набор мазей держания для лыж универсальный WT-10 и WT-20</t>
  </si>
  <si>
    <t>70 г.</t>
  </si>
  <si>
    <t>Смазки сцепления, смоляные (terva)</t>
  </si>
  <si>
    <t xml:space="preserve">WG-1-35                    </t>
  </si>
  <si>
    <t>Мазь лыжная RAY WG-1 0+3°C смоляная желтая (35г)</t>
  </si>
  <si>
    <t xml:space="preserve">WG-2-35                  </t>
  </si>
  <si>
    <t>Мазь лыжная RAY WG-2 +1-1°C смоляная красная (35г)</t>
  </si>
  <si>
    <t xml:space="preserve">WG-3-35                 </t>
  </si>
  <si>
    <t>Мазь лыжная RAY WG-3 0-3°C смоляная фиолетовая (35г)</t>
  </si>
  <si>
    <t xml:space="preserve">WG-4-35                   </t>
  </si>
  <si>
    <t>Мазь лыжная RAY WG-4 -2-8°C смоляная голубая (35г)</t>
  </si>
  <si>
    <t xml:space="preserve">WG-5-35                       </t>
  </si>
  <si>
    <t>Мазь лыжная RAY WG-5 -5-12°C смоляная зеленая (35г)</t>
  </si>
  <si>
    <t xml:space="preserve">WG-6-35                       </t>
  </si>
  <si>
    <t>Мазь лыжная RAY WG-6 -10-25°C смоляная светло-зеленая (35г)</t>
  </si>
  <si>
    <t>Смола для обработки деревянных лыж</t>
  </si>
  <si>
    <t>СМ- Б</t>
  </si>
  <si>
    <t>Смола для деревянных лыж в герметичной банке ПЭТ</t>
  </si>
  <si>
    <t>Сервисные упаковки смазки скольжения RAY:</t>
  </si>
  <si>
    <t xml:space="preserve">CH-1-150                   </t>
  </si>
  <si>
    <t>Парафин RAY CH-1 0+10°С смазка скольжения желтая (150г)</t>
  </si>
  <si>
    <t>150 г.</t>
  </si>
  <si>
    <t xml:space="preserve">CH-2-150                  </t>
  </si>
  <si>
    <t>Парафин RAY CH-2 +3-3°С смазка скольжения красная (150г)</t>
  </si>
  <si>
    <t xml:space="preserve">CH-22-150                  </t>
  </si>
  <si>
    <t>Парафин RAY CH-22 0-5°С смазка скольжения оранжевая (150г)</t>
  </si>
  <si>
    <t xml:space="preserve">CH-3-150                   </t>
  </si>
  <si>
    <t>Парафин RAY CH-3 -2-7°С смазка скольжения фиолетовая (150г)</t>
  </si>
  <si>
    <t xml:space="preserve">CH-4-150                   </t>
  </si>
  <si>
    <t>Парафин RAY CH-4 -6-12°С смазка скольжения голубая (150г)</t>
  </si>
  <si>
    <t xml:space="preserve">CH-5-150                   </t>
  </si>
  <si>
    <t>Парафин RAY CH-5 -10-30°С смазка скольжения зеленая (150г)</t>
  </si>
  <si>
    <t xml:space="preserve">CH-1-300                   </t>
  </si>
  <si>
    <t>Парафин RAY CH-1 0+10°С смазка скольжения желтая (300г)</t>
  </si>
  <si>
    <t>300 г.</t>
  </si>
  <si>
    <t xml:space="preserve">CH-2-300                   </t>
  </si>
  <si>
    <t>Парафин RAY CH-2 +3-3°С смазка скольжения красная (300г)</t>
  </si>
  <si>
    <t xml:space="preserve">CH-22-300                  </t>
  </si>
  <si>
    <t>Парафин RAY CH-22 0-5°С смазка скольжения оранжевая (300г)</t>
  </si>
  <si>
    <t xml:space="preserve">CH-3-300                   </t>
  </si>
  <si>
    <t xml:space="preserve">Парафин RAY CH-3 -2-7°С смазка скольжения фиолетовая (300г) </t>
  </si>
  <si>
    <t xml:space="preserve">CH-4-300                   </t>
  </si>
  <si>
    <t>Парафин RAY CH-4 -6-12°С смазка скольжения голубая (300г)</t>
  </si>
  <si>
    <t xml:space="preserve">CH-5-300                   </t>
  </si>
  <si>
    <t>Парафин RAY CH-5 -10-30°С смазка скольжения зеленая (300г)</t>
  </si>
  <si>
    <t>Смазки скольжения с низким содержанием фторорганических соединений, серия LF (Low Fluor)</t>
  </si>
  <si>
    <t xml:space="preserve">LF-1-150                   </t>
  </si>
  <si>
    <t>Парафин RAY LF-1 +1+10°С смазка скольжения желтая (150г)</t>
  </si>
  <si>
    <t xml:space="preserve">LF-2-150                   </t>
  </si>
  <si>
    <t xml:space="preserve">Парафин RAY LF-2 +3-3°С смазка скольжения красная (150г) </t>
  </si>
  <si>
    <t xml:space="preserve">LF-22-150                  </t>
  </si>
  <si>
    <t>Парафин RAY LF-22 +5-2°С смазка скольжения серебристая (150г)</t>
  </si>
  <si>
    <t xml:space="preserve">LF-3-150                   </t>
  </si>
  <si>
    <t>Парафин RAY LF-3 -2-7°С смазка скольжения фиолетовая (150г)</t>
  </si>
  <si>
    <t xml:space="preserve">LF-4-150                   </t>
  </si>
  <si>
    <t>Парафин RAY LF-4 -6-12°С смазка скольжения голубая (150г)</t>
  </si>
  <si>
    <t xml:space="preserve">LF-5-150                   </t>
  </si>
  <si>
    <t>Парафин RAY LF-5 -10-30°С смазка скольжения зеленая (150г)</t>
  </si>
  <si>
    <t xml:space="preserve">LF-1-300                   </t>
  </si>
  <si>
    <t xml:space="preserve">Парафин RAY LF-1 +1+10°С смазка скольжения желтая (300г) </t>
  </si>
  <si>
    <t xml:space="preserve">LF-2-300                   </t>
  </si>
  <si>
    <t>Парафин RAY LF-2 +3-3°С смазка скольжения красная (300г)</t>
  </si>
  <si>
    <t xml:space="preserve">LF-22-300                  </t>
  </si>
  <si>
    <t>Парафин RAY LF-22 +5-2°С смазка скольжения серебристая (300г)</t>
  </si>
  <si>
    <t xml:space="preserve">LF-3-300                   </t>
  </si>
  <si>
    <t>Парафин RAY LF-3 -2-7°С смазка скольжения фиолетовая (300г)</t>
  </si>
  <si>
    <t xml:space="preserve">LF-4-300                   </t>
  </si>
  <si>
    <t>Парафин RAY LF-4 -6-12°С смазка скольжения голубая (300г)</t>
  </si>
  <si>
    <t xml:space="preserve">LF-5-300                   </t>
  </si>
  <si>
    <t>Парафин RAY LF-5 -10-30°С смазка скольжения зеленая (300г)</t>
  </si>
  <si>
    <t>Смазки скольжения с высоким содержанием фторорганических соединений, серия HF (High Fluor)</t>
  </si>
  <si>
    <t xml:space="preserve">HF-1-150                   </t>
  </si>
  <si>
    <t>Парафин RAY HF-1 +1+10°С смазка скольжения желтая (150г)</t>
  </si>
  <si>
    <t xml:space="preserve">HF-2-150                   </t>
  </si>
  <si>
    <t>Парафин RAY HF-2 +3-3°С смазка скольжения красная (150г)</t>
  </si>
  <si>
    <t xml:space="preserve">HF-22-150                  </t>
  </si>
  <si>
    <t>Парафин RAY HF-22 +5-2°С смазка скольжения серебристая (150г)</t>
  </si>
  <si>
    <t xml:space="preserve">HF-3-150                   </t>
  </si>
  <si>
    <t>Парафин RAY HF-3 -2-7°С смазка скольжения фиолетовая (150г)</t>
  </si>
  <si>
    <t xml:space="preserve">HF-4-150                   </t>
  </si>
  <si>
    <t>Парафин RAY HF-4 -6-12°С смазка скольжения голубая (150г)</t>
  </si>
  <si>
    <t xml:space="preserve">HF-5-150                   </t>
  </si>
  <si>
    <t>Парафин RAY HF-5 -5-25°С смазка скольжения зеленая (150г)</t>
  </si>
  <si>
    <t xml:space="preserve">HF-1-300                   </t>
  </si>
  <si>
    <t>Парафин RAY HF-1 +1+10°С смазка скольжения желтая (300г)</t>
  </si>
  <si>
    <t xml:space="preserve">HF-2-300                   </t>
  </si>
  <si>
    <t>Парафин RAY HF-2 +3-3°С смазка скольжения красная (300г)</t>
  </si>
  <si>
    <t xml:space="preserve">HF-22-300                  </t>
  </si>
  <si>
    <t>Парафин RAY HF-22 +5-2°С смазка скольжения серебристая (300г)</t>
  </si>
  <si>
    <t xml:space="preserve">HF-3-300                   </t>
  </si>
  <si>
    <t>Парафин RAY HF-3 -2-7°С смазка скольжения фиолетовая (300г)</t>
  </si>
  <si>
    <t xml:space="preserve">HF-4-300                   </t>
  </si>
  <si>
    <t>Парафин RAY HF-4 -6-12°С смазка скольжения голубая (300г)</t>
  </si>
  <si>
    <t xml:space="preserve">HF-5-300                   </t>
  </si>
  <si>
    <t>Парафин RAY HF-5 -5-25°С смазка скольжения зеленая (300г)</t>
  </si>
  <si>
    <t>Смазка для лыж туристическая</t>
  </si>
  <si>
    <t xml:space="preserve">П-2-60                           </t>
  </si>
  <si>
    <t>Парафин RAY П-2 +5-2°C туристическая смазка скольжения желтая (60г)</t>
  </si>
  <si>
    <t>П-3-60</t>
  </si>
  <si>
    <t>Парафин RAY П-3 0-6°C туристическая смазка скольжения фиолетовая (60г)</t>
  </si>
  <si>
    <t>П-4-60</t>
  </si>
  <si>
    <t>Парафин RAY П-4 -4-14°C туристическая смазка скольжения голубая (60г)</t>
  </si>
  <si>
    <t>П-5-60</t>
  </si>
  <si>
    <t>Парафин RAY П-5 -12-25°C туристическая смазка скольжения зеленая (60г)</t>
  </si>
  <si>
    <t>П-61-60</t>
  </si>
  <si>
    <t>Парафин RAY П-61 +5-14°C комбинированная туристическая смазка скольжения П2+П3+П4 (60г)</t>
  </si>
  <si>
    <t>П-62-60</t>
  </si>
  <si>
    <t>Парафин RAY П-62 0-25°C комбинированная туристическая смазка скольжения П3+П4+П5 (60г)</t>
  </si>
  <si>
    <t>Скребок для беговых лыж RAY толщина 5мм</t>
  </si>
  <si>
    <t>5мм</t>
  </si>
  <si>
    <t>Скребок для беговых лыж RAY толщина 4 мм</t>
  </si>
  <si>
    <t>4мм</t>
  </si>
  <si>
    <t>Скребок для беговых лыж RAY толщина 3 мм</t>
  </si>
  <si>
    <t>3мм</t>
  </si>
  <si>
    <t>Скребок металлический RAY для мазей держания в чехле</t>
  </si>
  <si>
    <t>Скребок для беговых лыж и желобка 125х40 + 25х3</t>
  </si>
  <si>
    <t>Липучка для беговых лыж  RAY</t>
  </si>
  <si>
    <t xml:space="preserve">Липучка для беговых лыж цветная </t>
  </si>
  <si>
    <t xml:space="preserve">Липучка для горных лыж цветная </t>
  </si>
  <si>
    <t>Скрепки для лыж RAY</t>
  </si>
  <si>
    <t>Пробка RAY натуральная</t>
  </si>
  <si>
    <t>Пробка RAY синтетика</t>
  </si>
  <si>
    <t xml:space="preserve">Набор лыжника RAY-сумка , мазь WT 10,WT-20, пробка,скребок </t>
  </si>
  <si>
    <t>Щетка RAY комби нейлон/волокно</t>
  </si>
  <si>
    <t>704/N</t>
  </si>
  <si>
    <t>Щетка RAY нейлон</t>
  </si>
  <si>
    <t>704/1</t>
  </si>
  <si>
    <t>Щетка RAY комби нейлон/бронза</t>
  </si>
  <si>
    <t>704/B</t>
  </si>
  <si>
    <t>Щетка RAY бронза</t>
  </si>
  <si>
    <t>704/R</t>
  </si>
  <si>
    <t>Щетка RAY конский волос</t>
  </si>
  <si>
    <t>конский 
волос</t>
  </si>
  <si>
    <t>704/F</t>
  </si>
  <si>
    <t>Щетка RAY волокно</t>
  </si>
  <si>
    <t>704/ MNB</t>
  </si>
  <si>
    <t>Щетка роторная переставная нейлон</t>
  </si>
  <si>
    <t>704/ MRB</t>
  </si>
  <si>
    <t>Роторная щетка, переставная, конский волос</t>
  </si>
  <si>
    <t>704/ MFB</t>
  </si>
  <si>
    <t>704/D</t>
  </si>
  <si>
    <t>Ручка для роторной щетки</t>
  </si>
  <si>
    <t>Цикля SNOLI 120х27х4мм</t>
  </si>
  <si>
    <t>120х27х4мм</t>
  </si>
  <si>
    <t>301/W</t>
  </si>
  <si>
    <t>Фибертекс белый мягкий</t>
  </si>
  <si>
    <t>301/R</t>
  </si>
  <si>
    <t>Фибертекс красный жесткий</t>
  </si>
  <si>
    <t>301/B</t>
  </si>
  <si>
    <t>Фибертекс серый средней жесткости</t>
  </si>
  <si>
    <t>630/SM</t>
  </si>
  <si>
    <t>Точилка для лыжных скребков</t>
  </si>
  <si>
    <t>Мультиканторез 0°-5°</t>
  </si>
  <si>
    <t>501/1</t>
  </si>
  <si>
    <t>Напильник-файл для мультикантореза 501</t>
  </si>
  <si>
    <t>501/1/F</t>
  </si>
  <si>
    <t>Финишная шлифовка-файл для мультикантореза 501</t>
  </si>
  <si>
    <t>501/404</t>
  </si>
  <si>
    <t>Финишная шлифовка оксид алюминия-файл для мультикантореза</t>
  </si>
  <si>
    <t>3007/SM</t>
  </si>
  <si>
    <t xml:space="preserve"> Точилка для металлических кантов 88° и 89°</t>
  </si>
  <si>
    <t>5105/SM</t>
  </si>
  <si>
    <t>Сменный брусок для 3007/SM</t>
  </si>
  <si>
    <t>Шлифовка для кантов со сменным вкладышем угол 85°-90°</t>
  </si>
  <si>
    <t>Канторез боковой 90°</t>
  </si>
  <si>
    <t>90°</t>
  </si>
  <si>
    <t>401/100</t>
  </si>
  <si>
    <t>Резец сменный для кантореза арт.503  дл. 100мм</t>
  </si>
  <si>
    <t>801/10</t>
  </si>
  <si>
    <t>Пластик для ремонта поверхности лыж чёрный 1 шт (упак 10 шт) диаметр 8 мм</t>
  </si>
  <si>
    <t>8мм</t>
  </si>
  <si>
    <t>801/60</t>
  </si>
  <si>
    <t>Пластик для ремонта поверхности лыж прозрачный 1 шт (упак 10 шт) диаметр 8 мм</t>
  </si>
  <si>
    <t>404/NG</t>
  </si>
  <si>
    <t>Кремниевый камень для горн лыж и сноуборда, 20 х 6 х 120 мм, зеленый, для  жестких краёв зерно 120</t>
  </si>
  <si>
    <t>20х6х120</t>
  </si>
  <si>
    <t>Алюм-оксид-камень для обработки горн лыж и сноуборда , 20 х 6 х 120 мм, универсальный, розовый.зерно</t>
  </si>
  <si>
    <t>404/NW</t>
  </si>
  <si>
    <t>Алюм-оксид-камень для обработки горн лыж и сноуборда , 20 x 120 x 6 мм, белый, для полировки кромок, зерно 400</t>
  </si>
  <si>
    <t>20х120х6мм</t>
  </si>
  <si>
    <t xml:space="preserve">1602/3,5x7        </t>
  </si>
  <si>
    <t>Сверло 3,5*7 для установки креплений</t>
  </si>
  <si>
    <t>3,5*7</t>
  </si>
  <si>
    <t xml:space="preserve">1602/3,5x9               </t>
  </si>
  <si>
    <t>Сверло 3,5*9 для установки креплений</t>
  </si>
  <si>
    <t>3,5*9</t>
  </si>
  <si>
    <t xml:space="preserve">1602/3,5x15              </t>
  </si>
  <si>
    <t>Сверло 3,5*15 для установки креплений</t>
  </si>
  <si>
    <t>3,5*15</t>
  </si>
  <si>
    <t>1602/3,6x9</t>
  </si>
  <si>
    <t>Сверло 3,6*9  для установки креплений</t>
  </si>
  <si>
    <t>3,6*9</t>
  </si>
  <si>
    <t>1602/3,8x11</t>
  </si>
  <si>
    <t>Сверло 3,8*11 для установки креплений</t>
  </si>
  <si>
    <t>3,8*11</t>
  </si>
  <si>
    <t>1602/4,1x9,5</t>
  </si>
  <si>
    <t>Сверло 4,1*9,5 для установки креплений</t>
  </si>
  <si>
    <t>4,1*9,5</t>
  </si>
  <si>
    <t>1604/6,2х14</t>
  </si>
  <si>
    <t>Шуруп  6,2 * 14   100шт для беговых лыж</t>
  </si>
  <si>
    <t>6,2*14</t>
  </si>
  <si>
    <t>1604/6,2 x 17,5</t>
  </si>
  <si>
    <t>Шуруп 6,2 * 17,5  100шт для беговых лыж</t>
  </si>
  <si>
    <t>6,2*17,5</t>
  </si>
  <si>
    <t>1604/5,5*9,5</t>
  </si>
  <si>
    <t>Шуруп 5,5 * 9,5  100шт для беговых лыж</t>
  </si>
  <si>
    <t>5,5*9,5</t>
  </si>
  <si>
    <t>1604/5,5 x 13</t>
  </si>
  <si>
    <t>Шуруп  5,5 * 13   100шт для беговых лыж</t>
  </si>
  <si>
    <t>5,5*13</t>
  </si>
  <si>
    <t>1604/5,5 x 16</t>
  </si>
  <si>
    <t>Шуруп  5,5 * 16  100шт для беговых лыж</t>
  </si>
  <si>
    <t>5,5*16</t>
  </si>
  <si>
    <t>Пробки из пластика для сноуборда и лыж 4,5 мм, 1000 шт.</t>
  </si>
  <si>
    <t xml:space="preserve">Термометр для снега </t>
  </si>
  <si>
    <t>Чемодан смазчика большой</t>
  </si>
  <si>
    <t>1004/Р</t>
  </si>
  <si>
    <t>Чемодан смазчика малый</t>
  </si>
  <si>
    <t>2012/11</t>
  </si>
  <si>
    <t>Станок Master-Ski для обработки беговых лыж с ножками (1 профиль)</t>
  </si>
  <si>
    <t>2012/12</t>
  </si>
  <si>
    <t>Станок Master-Ski для обработки беговых лыж с ножками (2 профиля)</t>
  </si>
  <si>
    <t>680/SM</t>
  </si>
  <si>
    <t>Тиски для беговых, горных лыж, сноуборда</t>
  </si>
  <si>
    <t>1110/SM</t>
  </si>
  <si>
    <t>Тиски  для всех видов лыж захват до 80 мм</t>
  </si>
  <si>
    <t>1110/W</t>
  </si>
  <si>
    <t>Тиски  для всех видов лыж захват до 150 мм</t>
  </si>
  <si>
    <t>1003/SM</t>
  </si>
  <si>
    <t>Тиски вертикальные для сноуборда</t>
  </si>
  <si>
    <t>Утюг SkiGo для смазки 850W</t>
  </si>
  <si>
    <t>Щетка роторная переставная волокно</t>
  </si>
  <si>
    <t>Сумка для обуви</t>
  </si>
  <si>
    <t>цвета в ассортименте</t>
  </si>
  <si>
    <t>Сумка RAY для лыжероллеров</t>
  </si>
  <si>
    <t>Сумка для коньков и ролликовых коньков</t>
  </si>
  <si>
    <t>2042-1</t>
  </si>
  <si>
    <t>Чехол для лыж RAY</t>
  </si>
  <si>
    <t>160 см.</t>
  </si>
  <si>
    <t>165 см.</t>
  </si>
  <si>
    <t>170 см.</t>
  </si>
  <si>
    <t>175 см.</t>
  </si>
  <si>
    <t>180 см.</t>
  </si>
  <si>
    <t>185 см.</t>
  </si>
  <si>
    <t>190 см.</t>
  </si>
  <si>
    <t>195 см.</t>
  </si>
  <si>
    <t>200 см.</t>
  </si>
  <si>
    <t>205 см.</t>
  </si>
  <si>
    <t>210 см.</t>
  </si>
  <si>
    <t>Чехол для лыж RAY (на 1 пару)</t>
  </si>
  <si>
    <t>150 см.</t>
  </si>
  <si>
    <t>155 см.</t>
  </si>
  <si>
    <t xml:space="preserve">Изотоник RAY (выносливость) 1000 гр. банка </t>
  </si>
  <si>
    <t>ананас</t>
  </si>
  <si>
    <t>зелёное яблоко</t>
  </si>
  <si>
    <t>апельсин</t>
  </si>
  <si>
    <t>Изотоник RAY + L-carnitine (выносливость + жиросжигание) 1000 гр. Банка</t>
  </si>
  <si>
    <t xml:space="preserve">апельсин </t>
  </si>
  <si>
    <t>лимон</t>
  </si>
  <si>
    <t>лайм</t>
  </si>
  <si>
    <t>Энергетический напиток RAY + L-glutamine (восстановление) 900 гр. Банка</t>
  </si>
  <si>
    <t xml:space="preserve">КОЛЛАГЕН Collagen+Хондр+Глюкозамин+Са RAY (200гр.) банка </t>
  </si>
  <si>
    <t>ГЕЙНЕР Whey Protein RAY (гейнер + восстановление) 1000 гр. Банка</t>
  </si>
  <si>
    <t>ваниль</t>
  </si>
  <si>
    <t>клубника</t>
  </si>
  <si>
    <t>шоколад</t>
  </si>
  <si>
    <t>BCAA АМИНОКИСЛОТЫ AFU BCAA 2:1:1 аминокислоты (210 гр.) банка</t>
  </si>
  <si>
    <t xml:space="preserve">вишня </t>
  </si>
  <si>
    <t>L-Carnitine liquid 150000 (л-карнитин) - бутылка 500мл</t>
  </si>
  <si>
    <t>гранат</t>
  </si>
  <si>
    <t xml:space="preserve">яблоко </t>
  </si>
  <si>
    <t>Наименование</t>
  </si>
  <si>
    <t>Сумма, руб. РФ</t>
  </si>
  <si>
    <t>Сумма заказа:</t>
  </si>
  <si>
    <t>Спортивная одежда (летний ассортимент)</t>
  </si>
  <si>
    <t>Спортивная одежда (зимний ассортимент)</t>
  </si>
  <si>
    <t>Лыжные смазки</t>
  </si>
  <si>
    <t>Аксессуары</t>
  </si>
  <si>
    <t>Спортивное питание</t>
  </si>
  <si>
    <t>Ваш заказ</t>
  </si>
  <si>
    <t>Материал: трикотаж. Цвет: чёрный</t>
  </si>
  <si>
    <t>Материал: трикотаж. Цвет: серый</t>
  </si>
  <si>
    <t>Ткань: трикотаж, цвет в ассортименте</t>
  </si>
  <si>
    <t>Куртка полностью выполнена из непродуваемого SoftShell (Софтшелл)</t>
  </si>
  <si>
    <t>Передняя половина брюк: материал SoftShell (Софтшелл), задняя половинка брюк: материал: термобифлекс (трикотажное полотно). Цвет: чёрныЙ</t>
  </si>
  <si>
    <t>Передняя половина брюк: материал SoftShell (Софтшелл), задняя половинка брюк: материал: термобифлекс (трикотажное полотно). Цвет: чёрный</t>
  </si>
  <si>
    <t>Куртка выполнена из непродуваемого SoftShell (Софтшелл), спина:  термобифлекс (трикотажное полотно)</t>
  </si>
  <si>
    <t>Передняя половина куртки: материал SoftShell (Софтшелл), спина: материал: термобифлекс (трикотажное полотно).</t>
  </si>
  <si>
    <t>Передняя половина жилета: материал SoftShell (Софтшелл), спина: материал: термобифлекс (трикотажное полотно).</t>
  </si>
  <si>
    <t>Материал: Ткань курточная  LOKKER POINT Membrane. Утеплитель: Синтепон 200 гр.</t>
  </si>
  <si>
    <t>Материал: Ткань курточная  LOKKER POINT Membrane. Утеплитель: Синтепон 100 гр.</t>
  </si>
  <si>
    <t>Материал: полотно трикотажное FLEECE. Цвет: в ассортименте</t>
  </si>
  <si>
    <t>Материал:  термобифлекс (трикотажное полотно). Цвет: неон</t>
  </si>
  <si>
    <t>Материал:  термобифлекс (трикотажное полотно). Цвет: красный</t>
  </si>
  <si>
    <t>Материал:  термобифлекс (трикотажное полотно). Цвет: синий</t>
  </si>
  <si>
    <t>Материал:  термобифлекс (трикотажное полотно)с. Цвет: чёрный</t>
  </si>
  <si>
    <t xml:space="preserve">Ткань: Дюспо (Dewspo), светоотражающая лента.      </t>
  </si>
  <si>
    <t xml:space="preserve">Ткань: Дюспо (Dewspo).       </t>
  </si>
  <si>
    <t>341W</t>
  </si>
  <si>
    <t>Материал: Ткань курточная  LOKKER POINT Membrane. Утеплитель: Синтепон 200 гр</t>
  </si>
  <si>
    <t xml:space="preserve"> Ткань курточная  LOKKER POINT Membrane., спина-выполнена из непродуваемого SoftShell </t>
  </si>
  <si>
    <t>343-333</t>
  </si>
  <si>
    <t>314-333</t>
  </si>
  <si>
    <t>2072-4</t>
  </si>
  <si>
    <t>Спрессованный блок, таблетка  SHF 76 T +8-5°С (20г)</t>
  </si>
  <si>
    <t>50г</t>
  </si>
  <si>
    <t>Брюки беговые RAY ACTIVE  WS унисекс (красная молния)</t>
  </si>
  <si>
    <t>Материал: термобифлекс (трикотажное полотно).</t>
  </si>
  <si>
    <t>115W-B1</t>
  </si>
  <si>
    <t>Куртка выполнена из непродуваемого SoftShell (Софтшелл), спина: термобифлекс (трикотажное полотно).</t>
  </si>
  <si>
    <t>115W-B10</t>
  </si>
  <si>
    <t>115W-B4</t>
  </si>
  <si>
    <t>115W-B5</t>
  </si>
  <si>
    <t>Куртка разминочная RAY WS модель STAR (Woman) Цвет: Малина </t>
  </si>
  <si>
    <t>Куртка разминочная RAY WS модель STAR (Woman) Цвет: Салатовый - неон</t>
  </si>
  <si>
    <t>Куртка разминочная RAY WS модель STAR (Woman) Цвет: Фиолетовый </t>
  </si>
  <si>
    <t>Куртка разминочная RAY WS модель PRO RACE (Woman) Цвет: Фиолетовый </t>
  </si>
  <si>
    <t>116W-B5B3</t>
  </si>
  <si>
    <t>Куртка разминочная RAY WS модель PRO RACE (Woman) Цвет: Малина </t>
  </si>
  <si>
    <t>116W-B1B3</t>
  </si>
  <si>
    <t>116W-B10B3</t>
  </si>
  <si>
    <t>Куртка разминочная RAY WS модель PRO RACE (Woman) Цвет: Оранжевый (апельсин)</t>
  </si>
  <si>
    <t>Куртка разминочная RAY WS модель STAR (Woman) Цвет: Оранжевый - (апельсин)</t>
  </si>
  <si>
    <t>116W-B4B3</t>
  </si>
  <si>
    <t>Куртка разминочная RAY WS модель PRO RACE (Woman) Цвет: Салатовый - неон </t>
  </si>
  <si>
    <t>Куртка разминочная RAY WS модель PRO RACE (Woman) Цвет: Светло-голубой </t>
  </si>
  <si>
    <t>116W-B2B3</t>
  </si>
  <si>
    <t>Куртка разминочная RAY WS модель STAR (UNI) Цвет: лимонный/черный лимонный шов</t>
  </si>
  <si>
    <t>118-434</t>
  </si>
  <si>
    <t>118-344</t>
  </si>
  <si>
    <t>Куртка разминочная RAY WS модель STAR (UNI) Цвет: черный/лимон лимонный шов</t>
  </si>
  <si>
    <t>Куртка разминочная RAY WS модель STAR (UNI) Цвет: синий/синий лимонный шов</t>
  </si>
  <si>
    <t>118-114</t>
  </si>
  <si>
    <t>Куртка разминочная RAY WS модель STAR (UNI) Цвет: красный/черный красный шов</t>
  </si>
  <si>
    <t>118-232</t>
  </si>
  <si>
    <t xml:space="preserve"> 118-134</t>
  </si>
  <si>
    <t>Куртка разминочная RAY WS модель STAR (UNI) Цвет: синий/черный лимонный шов</t>
  </si>
  <si>
    <t>Куртка разминочная RAY WS модель STAR (UNI) Цвет: черный/синий лимонный шов</t>
  </si>
  <si>
    <t xml:space="preserve"> 118-314</t>
  </si>
  <si>
    <t>118-131</t>
  </si>
  <si>
    <t>Куртка разминочная RAY WS модель STAR (UNI) Цвет: синий/черный синий шов</t>
  </si>
  <si>
    <t>118-322</t>
  </si>
  <si>
    <t>118-332</t>
  </si>
  <si>
    <t>Куртка разминочная RAY WS модель STAR черный/черный, красный шов</t>
  </si>
  <si>
    <t>Куртка разминочная RAY  модель PRO RACE WS MEN синий/черный</t>
  </si>
  <si>
    <t>Куртка разминочная RAY  модель PRO RACE WS MEN черный/синий</t>
  </si>
  <si>
    <t>Куртка разминочная RAY  модель PRO RACE WS MEN красный/черный</t>
  </si>
  <si>
    <t>Куртка разминочная RAY  модель PRO RACE WS MEN черный/красный</t>
  </si>
  <si>
    <t>Куртка разминочная RAY  модель PRO RACE WS MEN лимонный/черный</t>
  </si>
  <si>
    <t>114M-23</t>
  </si>
  <si>
    <t>114М-31</t>
  </si>
  <si>
    <t>114М-13</t>
  </si>
  <si>
    <t>Материал итальянского производителя специальных тканей для спорта. 80% Полиамид / 20% Эластан с использованием нитей Lycra</t>
  </si>
  <si>
    <t>461-21</t>
  </si>
  <si>
    <t>461-24</t>
  </si>
  <si>
    <t xml:space="preserve">Комбинезон лыжный гоночный RAY модель STAR UNI Цвет: красный/синий </t>
  </si>
  <si>
    <t>Комбинезон лыжный гоночный RAY модель STAR UNI Цвет: красный/лимон</t>
  </si>
  <si>
    <t xml:space="preserve">Комбинезон лыжный гоночный RAY модель STAR UNI Цвет: синий/красный </t>
  </si>
  <si>
    <t>461-12</t>
  </si>
  <si>
    <t xml:space="preserve">Комбинезон лыжный гоночный RAY модель STAR UNI Цвет: серый/красный </t>
  </si>
  <si>
    <t>461-52</t>
  </si>
  <si>
    <t>461-14</t>
  </si>
  <si>
    <t>Комбинезон лыжный гоночный RAY модель STAR UNI Цвет: синий/лимонный</t>
  </si>
  <si>
    <t>461-54</t>
  </si>
  <si>
    <t>Комбинезон лыжный гоночный RAY модель STAR UNI Цвет: серый/лимонный</t>
  </si>
  <si>
    <t>461-51</t>
  </si>
  <si>
    <t>Комбинезон лыжный гоночный RAY модель STAR UNI Цвет: серый/синий</t>
  </si>
  <si>
    <t>Комбинезон лыжный гоночный RAY модель STAR UNI Цвет: серый/черный</t>
  </si>
  <si>
    <t>461-53</t>
  </si>
  <si>
    <t>56</t>
  </si>
  <si>
    <t>Куртка утеплённая RAY модель Патриот темно-синий/красный светоотражающая молния</t>
  </si>
  <si>
    <t>Куртка утеплённая RAY модель Патриот темно-синий/красный</t>
  </si>
  <si>
    <t>131-62</t>
  </si>
  <si>
    <t>131-62С</t>
  </si>
  <si>
    <t>131M-63</t>
  </si>
  <si>
    <t>Куртка утеплённая RAY "Патриот" темно-синий/черный</t>
  </si>
  <si>
    <t xml:space="preserve"> </t>
  </si>
  <si>
    <t>Ваша скидка:</t>
  </si>
  <si>
    <t>Общая сумма
заказа "Лыжные смазки"</t>
  </si>
  <si>
    <t>Общая сумма
заказа  "Спортивное питание"</t>
  </si>
  <si>
    <t>Общая сумма заказа  "Лыжные смазки"
 со скидкой</t>
  </si>
  <si>
    <t>Итоговая сумма заказа на товары производства "RAY"</t>
  </si>
  <si>
    <t>Лыжные аксессуары</t>
  </si>
  <si>
    <t>Общая сумма
заказа "Лыжные аксессуары"</t>
  </si>
  <si>
    <t>Общая сумма заказа  "Лыжные аксессуары"
 со скидкой</t>
  </si>
  <si>
    <t>ВАШ ЗАКАЗ</t>
  </si>
  <si>
    <t>Общая сумма заказа "Спортивное питание"
 со скидкой</t>
  </si>
  <si>
    <t>Сумма заказа с учетом скидки :</t>
  </si>
  <si>
    <t>Спортивная одежда (Зима)</t>
  </si>
  <si>
    <t>Общая сумма
заказа  "Спортивная одежда (Зима)"</t>
  </si>
  <si>
    <t>Общая сумма заказа "Спортивная одежда (Зима)"
 со скидкой</t>
  </si>
  <si>
    <t>Спортивная одежда (Лето)</t>
  </si>
  <si>
    <t>Общая сумма
заказа  "Спортивная одежда (Лето)"</t>
  </si>
  <si>
    <t>Общая сумма заказа "Спортивная одежда (Лето)"
 со скидкой</t>
  </si>
  <si>
    <t>512W</t>
  </si>
  <si>
    <t>Толстовка RAY флис (Woman)</t>
  </si>
  <si>
    <t>932-neon</t>
  </si>
  <si>
    <t xml:space="preserve">932-red
</t>
  </si>
  <si>
    <t xml:space="preserve">932-blue
</t>
  </si>
  <si>
    <t xml:space="preserve">932-black
</t>
  </si>
  <si>
    <t xml:space="preserve">932-P1
</t>
  </si>
  <si>
    <t xml:space="preserve">932-P4 </t>
  </si>
  <si>
    <t>932-P5</t>
  </si>
  <si>
    <t>932-P6</t>
  </si>
  <si>
    <t xml:space="preserve">932-P7
</t>
  </si>
  <si>
    <t>Комбинезон лыжный гоночный RAY принт, арт. 413</t>
  </si>
  <si>
    <t>413-Р2</t>
  </si>
  <si>
    <t>411-176</t>
  </si>
  <si>
    <t>411-205</t>
  </si>
  <si>
    <t>411-625</t>
  </si>
  <si>
    <t xml:space="preserve"> Ткань: Бифлекс (синтетическое трикотажное полотно). Цвет: тёмно-синий/ серый/ красный</t>
  </si>
  <si>
    <t xml:space="preserve"> Ткань: Бифлекс (синтетическое трикотажное полотно). Цвет: тёмно-красный/ белый/серый</t>
  </si>
  <si>
    <t>411-345</t>
  </si>
  <si>
    <t xml:space="preserve"> Ткань: Бифлекс (синтетическое трикотажное полотно). Цвет: черный /лимонный/серый</t>
  </si>
  <si>
    <t xml:space="preserve">Ткань: Бифлекс (синтетическое трикотажное полотно).Цвет: тёмно-синий/ белый/красный. </t>
  </si>
  <si>
    <t xml:space="preserve"> Ткань: Бифлекс (синтетическое трикотажное полотно). Цвет: тёмно-синий/ бирюзовый/тёмно-синий</t>
  </si>
  <si>
    <t xml:space="preserve"> Ткань: Бифлекс (синтетическое трикотажное полотно). Цвет: тёмно-синий/ белый/бирюзовый</t>
  </si>
  <si>
    <t>Ткань: Бифлекс (синтетическое трикотажное полотно). Цвет: черный/ белый/серый</t>
  </si>
  <si>
    <t>Ткань: Бифлекс (синтетическое трикотажное полотно). Цвет: красный/ белый/черный</t>
  </si>
  <si>
    <t>Ткань: Бифлекс (синтетическое трикотажное полотно). Цвет: синий/ белый/красный</t>
  </si>
  <si>
    <t>413-Р3</t>
  </si>
  <si>
    <t>413-Р5</t>
  </si>
  <si>
    <t xml:space="preserve">Труба-маска RAY принт </t>
  </si>
  <si>
    <t>Труба маска для лыжников. Материал - эластан 160 Премиум Плюс с эффектом "быстрого высыхания"</t>
  </si>
  <si>
    <t>953-1</t>
  </si>
  <si>
    <t>953-2</t>
  </si>
  <si>
    <t>953-3</t>
  </si>
  <si>
    <t>953-4</t>
  </si>
  <si>
    <t>953-5</t>
  </si>
  <si>
    <t>953-6</t>
  </si>
  <si>
    <t>953-7</t>
  </si>
  <si>
    <t>953-8</t>
  </si>
  <si>
    <t>953-9</t>
  </si>
  <si>
    <t>953-10</t>
  </si>
  <si>
    <t>343-333К</t>
  </si>
  <si>
    <t>Брюки беговые RAY модель RACE WS унисекс (с кантом)</t>
  </si>
  <si>
    <t>Брюки беговые RAY модель Классик (Men)</t>
  </si>
  <si>
    <t>Легкие беговые брюки. Ткань: Полибрушет трикотаж (Poly brushed trikot) Цвет: чёрный</t>
  </si>
  <si>
    <t>Легкие беговые брюки. Ткань: Полибрушет трикотаж (Poly brushed trikot) Цвет: синий</t>
  </si>
  <si>
    <t>341M-3</t>
  </si>
  <si>
    <t>341M-6</t>
  </si>
  <si>
    <t>344W-3</t>
  </si>
  <si>
    <t>531-3</t>
  </si>
  <si>
    <t>531-6</t>
  </si>
  <si>
    <t>532-3</t>
  </si>
  <si>
    <t>532-6</t>
  </si>
  <si>
    <t>Ткань: Поли брушед трикотаж (Poly brushed trikot) черная</t>
  </si>
  <si>
    <t>Ткань: Поли брушед трикотаж (Poly brushed trikot) синяя</t>
  </si>
  <si>
    <t xml:space="preserve">Куртка беговая RAY OUTDOOR WS </t>
  </si>
  <si>
    <t>141-1</t>
  </si>
  <si>
    <t>141-2</t>
  </si>
  <si>
    <t>141-21М1</t>
  </si>
  <si>
    <t>141-21М0</t>
  </si>
  <si>
    <t>141-12М0</t>
  </si>
  <si>
    <t>141-12М2</t>
  </si>
  <si>
    <t>Куртка утепленная разминочная RAY ACTIVE (UNI)</t>
  </si>
  <si>
    <t>Ткань курточная  LOKKER POINT Membrane., спина-трикотажное полотно. Цвет жёлтый/ чёрный</t>
  </si>
  <si>
    <t>Ткань курточная  LOKKER POINT Membrane., спина-трикотажное полотно. Цвет чёрный</t>
  </si>
  <si>
    <t>113-13</t>
  </si>
  <si>
    <t>114М-32</t>
  </si>
  <si>
    <t>114М-43</t>
  </si>
  <si>
    <t>Куртка разминочная RAY WS модель RACE (UNI)  красный/черный</t>
  </si>
  <si>
    <t>Куртка разминочная RAY WS модель RACE (UNI)  черный/красный</t>
  </si>
  <si>
    <t xml:space="preserve">Куртка разминочная RAY WS модель RACE (UNI)  синий/черный </t>
  </si>
  <si>
    <t>Куртка разминочная RAY WS модель RACE (UNI) черный/синий</t>
  </si>
  <si>
    <t>113-B43</t>
  </si>
  <si>
    <t>Куртка разминочная RAY WS модель RACE (UNI)  салатовый/черный</t>
  </si>
  <si>
    <t>113-B103</t>
  </si>
  <si>
    <t>Куртка разминочная RAY WS модель RACE (UNI)  оранжевый/черный</t>
  </si>
  <si>
    <t>113-B53</t>
  </si>
  <si>
    <t>113-B13</t>
  </si>
  <si>
    <t>Куртка разминочная RAY WS модель RACE (UNI)  синий/черный</t>
  </si>
  <si>
    <t>Куртка разминочная RAY WS модель RACE (UNI)  малиновый/черный</t>
  </si>
  <si>
    <t>Куртка разминочная RAY  модель PRO RACE WS MEN принт</t>
  </si>
  <si>
    <t>114М-P4</t>
  </si>
  <si>
    <t>114М-P3</t>
  </si>
  <si>
    <t>114М-P2</t>
  </si>
  <si>
    <t>111-332</t>
  </si>
  <si>
    <t>Куртка разминочная RAY WS модель STAR синий/синий лимонный шов</t>
  </si>
  <si>
    <t>118-1200</t>
  </si>
  <si>
    <t>118-1202</t>
  </si>
  <si>
    <t>118-2100</t>
  </si>
  <si>
    <t>118-2102</t>
  </si>
  <si>
    <t>Куртка разминочная RAY WS модель STAR (UNI) Цвет: триколор белая молния</t>
  </si>
  <si>
    <t>Куртка разминочная RAY WS модель STAR (UNI) Цвет: триколор красная молния</t>
  </si>
  <si>
    <t>Куртка разминочная RAY WS модель STAR (UNI) Цвет: красный/синий белая молния</t>
  </si>
  <si>
    <t>Куртка разминочная RAY WS модель STAR (UNI) Цвет: красный/синий краснаямолния</t>
  </si>
  <si>
    <t>211-232</t>
  </si>
  <si>
    <t>211-322</t>
  </si>
  <si>
    <t>211-311</t>
  </si>
  <si>
    <t>211-134</t>
  </si>
  <si>
    <t>211-314</t>
  </si>
  <si>
    <t>Жилет разминочный RAY WS модель STAR синий/черный лимонный шов</t>
  </si>
  <si>
    <t>133М-192</t>
  </si>
  <si>
    <t>132М-12</t>
  </si>
  <si>
    <t>*</t>
  </si>
  <si>
    <t>Брюки беговые RAY модель Классик (Woman)</t>
  </si>
  <si>
    <t>344W-6</t>
  </si>
  <si>
    <t>Легкие беговые женские брюки из качественных итальянских материалов</t>
  </si>
  <si>
    <t>116W-B2B3D</t>
  </si>
  <si>
    <t>Жилет разминочный RAY WS модель STAR красный/черный красный шов</t>
  </si>
  <si>
    <t>Жилет разминочный RAY WS модель STAR черный/красный красный шов</t>
  </si>
  <si>
    <t>Жилет разминочный RAY WS модель STAR черный/синий лимоный шов</t>
  </si>
  <si>
    <t>Куртка RAY "Парадная"  синий/желтый/красный</t>
  </si>
  <si>
    <t>Куртка утеплённая RAY модель Патриот синий/красный</t>
  </si>
  <si>
    <t>- 10 % от общей стоимости товара на основании выставленного счёта до 20 марта 2018 года</t>
  </si>
  <si>
    <r>
      <t>-</t>
    </r>
    <r>
      <rPr>
        <b/>
        <sz val="12"/>
        <color rgb="FF000000"/>
        <rFont val="Arial"/>
        <family val="2"/>
        <charset val="204"/>
      </rPr>
      <t>10 % от общей стоимости товара на основании выставленного счёта до 01 мая 2018 года</t>
    </r>
  </si>
  <si>
    <t>Порядок внесения предоплаты по предзаказу:</t>
  </si>
  <si>
    <r>
      <rPr>
        <b/>
        <i/>
        <sz val="16"/>
        <color rgb="FFFF0000"/>
        <rFont val="Calibri"/>
        <family val="2"/>
        <charset val="204"/>
        <scheme val="minor"/>
      </rPr>
      <t>Внимание !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4"/>
        <color theme="1"/>
        <rFont val="Calibri"/>
        <family val="2"/>
        <charset val="204"/>
        <scheme val="minor"/>
      </rPr>
      <t xml:space="preserve">Минимальная сумма предзаказа составляет 600 000 рублей </t>
    </r>
    <r>
      <rPr>
        <b/>
        <sz val="14"/>
        <color rgb="FFFF0000"/>
        <rFont val="Calibri"/>
        <family val="2"/>
        <charset val="204"/>
        <scheme val="minor"/>
      </rPr>
      <t>по розничным ценам</t>
    </r>
  </si>
  <si>
    <r>
      <t>-</t>
    </r>
    <r>
      <rPr>
        <b/>
        <sz val="12"/>
        <color rgb="FF000000"/>
        <rFont val="Arial"/>
        <family val="2"/>
        <charset val="204"/>
      </rPr>
      <t>10 % от общей стоимости товара на основании выставленного счёта до 01 апреля 2018 года</t>
    </r>
  </si>
  <si>
    <r>
      <t>-</t>
    </r>
    <r>
      <rPr>
        <b/>
        <sz val="12"/>
        <color rgb="FF000000"/>
        <rFont val="Arial"/>
        <family val="2"/>
        <charset val="204"/>
      </rPr>
      <t>10 % от общей стоимости товара на основании выставленного счёта до 01 июня 2018 года</t>
    </r>
  </si>
  <si>
    <r>
      <t>-</t>
    </r>
    <r>
      <rPr>
        <b/>
        <sz val="12"/>
        <color rgb="FF000000"/>
        <rFont val="Arial"/>
        <family val="2"/>
        <charset val="204"/>
      </rPr>
      <t>10 % от общей стоимости товара на основании выставленного счёта до 01 июля 2018 года</t>
    </r>
  </si>
  <si>
    <t>Ваша скидка</t>
  </si>
  <si>
    <t>Наименование, артикул</t>
  </si>
  <si>
    <t>Характеристика</t>
  </si>
  <si>
    <t>РРЦ, руб.</t>
  </si>
  <si>
    <t>Заказ (кол-во, шт.)</t>
  </si>
  <si>
    <t>Сумма РРЦ</t>
  </si>
  <si>
    <r>
      <rPr>
        <sz val="10"/>
        <rFont val="Arial Black"/>
        <family val="2"/>
        <charset val="204"/>
      </rPr>
      <t>Перчатки RAY Урал                     RY-05-1939</t>
    </r>
    <r>
      <rPr>
        <sz val="10"/>
        <rFont val="Times New Roman"/>
        <family val="1"/>
        <charset val="204"/>
      </rPr>
      <t xml:space="preserve">
</t>
    </r>
  </si>
  <si>
    <t xml:space="preserve"> Ткань Softshell, ладонь из мягкой синтетической кожи, утеплитель- 3 мм (тинсулейт), внутренний утеплитель из флиса, гелевые вставки на ладони, на пальце покрытие Touch-screen.</t>
  </si>
  <si>
    <t>S</t>
  </si>
  <si>
    <t>M</t>
  </si>
  <si>
    <t>L</t>
  </si>
  <si>
    <t>XL</t>
  </si>
  <si>
    <t>XXL</t>
  </si>
  <si>
    <r>
      <rPr>
        <sz val="8"/>
        <rFont val="Arial Black"/>
        <family val="2"/>
        <charset val="204"/>
      </rPr>
      <t xml:space="preserve">Перчатки RAY Комфорт RY-05-1957
</t>
    </r>
    <r>
      <rPr>
        <sz val="8"/>
        <rFont val="Arial"/>
        <family val="2"/>
        <charset val="204"/>
      </rPr>
      <t xml:space="preserve">
</t>
    </r>
  </si>
  <si>
    <r>
      <rPr>
        <sz val="8"/>
        <rFont val="Arial Black"/>
        <family val="2"/>
        <charset val="204"/>
      </rPr>
      <t xml:space="preserve">Перчатки RAY Про        RY-05-1966
</t>
    </r>
    <r>
      <rPr>
        <sz val="8"/>
        <rFont val="Arial"/>
        <family val="2"/>
        <charset val="204"/>
      </rPr>
      <t xml:space="preserve">
</t>
    </r>
  </si>
  <si>
    <t>Перчатки RAY Рэйс         RY-05-2025</t>
  </si>
  <si>
    <r>
      <rPr>
        <sz val="8"/>
        <color theme="0"/>
        <rFont val="Arial Black"/>
        <family val="2"/>
        <charset val="204"/>
      </rPr>
      <t>Перчатки RAY Арктик RY-05-2074</t>
    </r>
    <r>
      <rPr>
        <sz val="8"/>
        <rFont val="Arial Black"/>
        <family val="2"/>
        <charset val="204"/>
      </rPr>
      <t xml:space="preserve">
</t>
    </r>
  </si>
  <si>
    <r>
      <rPr>
        <sz val="8"/>
        <color theme="0"/>
        <rFont val="Arial Black"/>
        <family val="2"/>
        <charset val="204"/>
      </rPr>
      <t>Лобстеры RAY Гамма RY-05-2089</t>
    </r>
    <r>
      <rPr>
        <sz val="8"/>
        <rFont val="Arial Black"/>
        <family val="2"/>
        <charset val="204"/>
      </rPr>
      <t xml:space="preserve">
</t>
    </r>
  </si>
  <si>
    <r>
      <rPr>
        <sz val="8"/>
        <color theme="0"/>
        <rFont val="Arial Black"/>
        <family val="2"/>
        <charset val="204"/>
      </rPr>
      <t xml:space="preserve">Лобстеры RAY Стиль   RY-05-2094
</t>
    </r>
    <r>
      <rPr>
        <sz val="8"/>
        <rFont val="Arial Black"/>
        <family val="2"/>
        <charset val="204"/>
      </rPr>
      <t xml:space="preserve">
</t>
    </r>
  </si>
  <si>
    <r>
      <t>Варежки RAY                 RY-05-2096</t>
    </r>
    <r>
      <rPr>
        <sz val="8"/>
        <color theme="0"/>
        <rFont val="Arial Black"/>
        <family val="2"/>
        <charset val="204"/>
      </rPr>
      <t xml:space="preserve">
</t>
    </r>
    <r>
      <rPr>
        <sz val="8"/>
        <rFont val="Arial Black"/>
        <family val="2"/>
        <charset val="204"/>
      </rPr>
      <t xml:space="preserve">
</t>
    </r>
  </si>
  <si>
    <r>
      <t xml:space="preserve">Перчатки для бега RAY Анатомик
RY-05-2202
</t>
    </r>
    <r>
      <rPr>
        <sz val="8"/>
        <color theme="0"/>
        <rFont val="Arial Black"/>
        <family val="2"/>
        <charset val="204"/>
      </rPr>
      <t xml:space="preserve">
</t>
    </r>
    <r>
      <rPr>
        <sz val="8"/>
        <rFont val="Arial Black"/>
        <family val="2"/>
        <charset val="204"/>
      </rPr>
      <t xml:space="preserve">
</t>
    </r>
  </si>
  <si>
    <t xml:space="preserve"> - Защита от дождя и снега;
- Дышащий материал;
На пальце покрытие Touch-screen
</t>
  </si>
  <si>
    <r>
      <t xml:space="preserve">Перчатки для бега RAY Классик
RY-05-2206
</t>
    </r>
    <r>
      <rPr>
        <sz val="8"/>
        <color theme="0"/>
        <rFont val="Arial Black"/>
        <family val="2"/>
        <charset val="204"/>
      </rPr>
      <t xml:space="preserve">
</t>
    </r>
    <r>
      <rPr>
        <sz val="8"/>
        <rFont val="Arial Black"/>
        <family val="2"/>
        <charset val="204"/>
      </rPr>
      <t xml:space="preserve">
</t>
    </r>
  </si>
  <si>
    <t>Половозрастная группа</t>
  </si>
  <si>
    <t>Состав, %</t>
  </si>
  <si>
    <t>Конструктивные особенности</t>
  </si>
  <si>
    <t>Декор</t>
  </si>
  <si>
    <t xml:space="preserve">001 чёрный, </t>
  </si>
  <si>
    <t>Женская молодёжная</t>
  </si>
  <si>
    <t>100% акрил</t>
  </si>
  <si>
    <t>56-58</t>
  </si>
  <si>
    <t xml:space="preserve"> без всего</t>
  </si>
  <si>
    <t xml:space="preserve">003 белый,  </t>
  </si>
  <si>
    <t xml:space="preserve">005 т.синий,  </t>
  </si>
  <si>
    <t xml:space="preserve">013 св.серый, </t>
  </si>
  <si>
    <t xml:space="preserve">077 малиновый,  </t>
  </si>
  <si>
    <t xml:space="preserve">114 мята,  </t>
  </si>
  <si>
    <t xml:space="preserve">118  серо-бежевый, </t>
  </si>
  <si>
    <t>6861/2</t>
  </si>
  <si>
    <t xml:space="preserve">002.051 антрацит + абрикос,  </t>
  </si>
  <si>
    <t>Женская</t>
  </si>
  <si>
    <t>15% ангора 35% шерсть 30% вискоза 20% полиамид</t>
  </si>
  <si>
    <t xml:space="preserve">003.118 белый + серо-бежевый,  </t>
  </si>
  <si>
    <t xml:space="preserve">005.094 т.синий + яр.розовый,  </t>
  </si>
  <si>
    <t xml:space="preserve">030.019 св.бежевый + бордо, </t>
  </si>
  <si>
    <t xml:space="preserve">076.114 цикламен + мята,  </t>
  </si>
  <si>
    <t>8874/4</t>
  </si>
  <si>
    <t xml:space="preserve">006 синий, </t>
  </si>
  <si>
    <t>Мужская</t>
  </si>
  <si>
    <t>100% акрил + 100% полиэстер</t>
  </si>
  <si>
    <t>57-59</t>
  </si>
  <si>
    <t>термокул</t>
  </si>
  <si>
    <t>Помпон из пряжи</t>
  </si>
  <si>
    <t xml:space="preserve">008 джинс,  </t>
  </si>
  <si>
    <t xml:space="preserve">012 серый, </t>
  </si>
  <si>
    <t xml:space="preserve">047 оранжевый, </t>
  </si>
  <si>
    <t xml:space="preserve">052 жёлтый, </t>
  </si>
  <si>
    <t xml:space="preserve">091 салатовый, </t>
  </si>
  <si>
    <t>8875/4</t>
  </si>
  <si>
    <t xml:space="preserve">049 розовый, </t>
  </si>
  <si>
    <t xml:space="preserve">078 фламинго, </t>
  </si>
  <si>
    <t xml:space="preserve">145 серо-розовый, </t>
  </si>
  <si>
    <t>9000/4</t>
  </si>
  <si>
    <t xml:space="preserve">012 серый,  </t>
  </si>
  <si>
    <t>Подростковая для мальчика</t>
  </si>
  <si>
    <t>55-56</t>
  </si>
  <si>
    <t xml:space="preserve">021 красный,  </t>
  </si>
  <si>
    <t xml:space="preserve">023 зелёный,  </t>
  </si>
  <si>
    <t xml:space="preserve">082 василёк, </t>
  </si>
  <si>
    <t>8600/4</t>
  </si>
  <si>
    <t xml:space="preserve">023 зелёный, </t>
  </si>
  <si>
    <t>8927/2</t>
  </si>
  <si>
    <t xml:space="preserve">001 чёрный,   </t>
  </si>
  <si>
    <t>50% шерсть 50% акрил + 100% полиэстер</t>
  </si>
  <si>
    <t>флис полный</t>
  </si>
  <si>
    <t xml:space="preserve">046 хаки,   </t>
  </si>
  <si>
    <t xml:space="preserve">135 графит,  </t>
  </si>
  <si>
    <t>8991/2</t>
  </si>
  <si>
    <t xml:space="preserve">006 синий,  </t>
  </si>
  <si>
    <t xml:space="preserve">013 св.серый,  </t>
  </si>
  <si>
    <t>8864/1</t>
  </si>
  <si>
    <t>отворот + флис 1/2</t>
  </si>
  <si>
    <t xml:space="preserve">032 чёрно-бел.мулине, </t>
  </si>
  <si>
    <t>8924/2</t>
  </si>
  <si>
    <t xml:space="preserve">018.012 горчица + серый,  </t>
  </si>
  <si>
    <t xml:space="preserve">023.001 зелёный + чёрный,  </t>
  </si>
  <si>
    <t xml:space="preserve">082.005 василёк + т. синий, </t>
  </si>
  <si>
    <t xml:space="preserve">135.021 графит + красный,  </t>
  </si>
  <si>
    <t>50% шерсть 50% акрил</t>
  </si>
  <si>
    <t>отворот</t>
  </si>
  <si>
    <t xml:space="preserve">011 т.серый,  </t>
  </si>
  <si>
    <t xml:space="preserve">028 св.коричневый,  </t>
  </si>
  <si>
    <t xml:space="preserve">067 т.розовый,  </t>
  </si>
  <si>
    <t xml:space="preserve">115 морская волна,  </t>
  </si>
  <si>
    <t>Без декора</t>
  </si>
  <si>
    <t xml:space="preserve">007 голубой, </t>
  </si>
  <si>
    <t xml:space="preserve">020 фуксия, </t>
  </si>
  <si>
    <t xml:space="preserve">068 бирюза,  </t>
  </si>
  <si>
    <t xml:space="preserve">144 радуга,  </t>
  </si>
  <si>
    <t>145 серо-розовый,</t>
  </si>
  <si>
    <t>7989/2</t>
  </si>
  <si>
    <t xml:space="preserve">001 чёрный,  </t>
  </si>
  <si>
    <t>Мужская молодёжная</t>
  </si>
  <si>
    <t>отворот + флис полный</t>
  </si>
  <si>
    <t xml:space="preserve">088 серый меланж, </t>
  </si>
  <si>
    <t>6950/1</t>
  </si>
  <si>
    <t>50% шерсть 50% акрил + 100% полиэстр ARCOBALENO, 3500</t>
  </si>
  <si>
    <t>флис 1/2</t>
  </si>
  <si>
    <t xml:space="preserve">026 коричневый,  </t>
  </si>
  <si>
    <t xml:space="preserve">029 бежевый,  </t>
  </si>
  <si>
    <t xml:space="preserve">046 хаки,  </t>
  </si>
  <si>
    <t>8905/2</t>
  </si>
  <si>
    <t xml:space="preserve">005.021 т.синий + красный, </t>
  </si>
  <si>
    <t xml:space="preserve">006.091 синий + салатовый,  </t>
  </si>
  <si>
    <t xml:space="preserve">055.012 терракот + серый,  </t>
  </si>
  <si>
    <t xml:space="preserve">091.012 салатовый + серый,  </t>
  </si>
  <si>
    <t xml:space="preserve">115.047 морская волна + оранжевый,  </t>
  </si>
  <si>
    <t>4217</t>
  </si>
  <si>
    <t xml:space="preserve">030 св.бежевый, </t>
  </si>
  <si>
    <t xml:space="preserve">092 сапфир,  </t>
  </si>
  <si>
    <t xml:space="preserve">094 яр.розовый, </t>
  </si>
  <si>
    <t xml:space="preserve">104 св.лагуна,  </t>
  </si>
  <si>
    <t xml:space="preserve">013.003 св.серый + белый, </t>
  </si>
  <si>
    <t>15% ангора 35% шерсть 30% вискоза 20% полиамид- Премиум состав</t>
  </si>
  <si>
    <t>подворот</t>
  </si>
  <si>
    <t xml:space="preserve">058.020 сирень + фуксия, </t>
  </si>
  <si>
    <t xml:space="preserve">060.055 коралл + терракот, </t>
  </si>
  <si>
    <t xml:space="preserve">109.096 лаванда + св.сирень,  </t>
  </si>
  <si>
    <t xml:space="preserve">114.013 мята + св.серый, </t>
  </si>
  <si>
    <t xml:space="preserve">118.073  серо-бежевый + кофе, </t>
  </si>
  <si>
    <t>6057/2</t>
  </si>
  <si>
    <t>021.118 красный + серо-бежевый,</t>
  </si>
  <si>
    <t>Помпон из пряжи, силиконовая нашивка</t>
  </si>
  <si>
    <t>047.011 оранжевый + т.серый,</t>
  </si>
  <si>
    <t xml:space="preserve">084.005 горох + т.синий, </t>
  </si>
  <si>
    <t>091.026 салатовый + коричневый,</t>
  </si>
  <si>
    <t xml:space="preserve">091.030 салатовый + св.бежевый, </t>
  </si>
  <si>
    <t xml:space="preserve">098.013 т.бирюза + св.серый, </t>
  </si>
  <si>
    <t xml:space="preserve">121.011 звезд. синий + т.серый, </t>
  </si>
  <si>
    <t>Перчатки RAY</t>
  </si>
  <si>
    <t>Итоговая сумма заказа на товары ТМ "RAY"</t>
  </si>
  <si>
    <t>Сумма заказа перчатки RAY</t>
  </si>
  <si>
    <t>Сумма заказа перчатки RAY со скидкой</t>
  </si>
  <si>
    <t>Бланк заказа RAY сезон 2018-2019</t>
  </si>
  <si>
    <t>Сумма заказа "Вязаные шапочки RAY"</t>
  </si>
  <si>
    <t>Сумма заказа со скидкой "Вязаные шапочки RAY"</t>
  </si>
  <si>
    <t>Вязаные шапочки RAY</t>
  </si>
</sst>
</file>

<file path=xl/styles.xml><?xml version="1.0" encoding="utf-8"?>
<styleSheet xmlns="http://schemas.openxmlformats.org/spreadsheetml/2006/main">
  <numFmts count="15">
    <numFmt numFmtId="5" formatCode="#,##0&quot;р.&quot;;\-#,##0&quot;р.&quot;"/>
    <numFmt numFmtId="7" formatCode="#,##0.00&quot;р.&quot;;\-#,##0.00&quot;р.&quot;"/>
    <numFmt numFmtId="43" formatCode="_-* #,##0.00_р_._-;\-* #,##0.00_р_._-;_-* &quot;-&quot;??_р_._-;_-@_-"/>
    <numFmt numFmtId="164" formatCode="#,##0.00&quot;р.&quot;;[Red]#,##0.00&quot;р.&quot;"/>
    <numFmt numFmtId="165" formatCode="_-* #,##0_р_._-;\-* #,##0_р_._-;_-* &quot;-&quot;??_р_._-;_-@_-"/>
    <numFmt numFmtId="166" formatCode="#,##0;[Red]#,##0"/>
    <numFmt numFmtId="167" formatCode="#,##0.00;[Red]#,##0.00"/>
    <numFmt numFmtId="168" formatCode="#,##0.00_р_.;[Red]#,##0.00_р_."/>
    <numFmt numFmtId="169" formatCode="#,##0.00_ ;\-#,##0.00\ "/>
    <numFmt numFmtId="170" formatCode="#,##0.00_р_."/>
    <numFmt numFmtId="171" formatCode="#,##0.00&quot;р.&quot;"/>
    <numFmt numFmtId="172" formatCode="#,##0.0_р_.;\-#,##0.0_р_."/>
    <numFmt numFmtId="173" formatCode="#,##0&quot;р.&quot;;[Red]#,##0&quot;р.&quot;"/>
    <numFmt numFmtId="174" formatCode="_-* #,##0.00\ [$₽-419]_-;\-* #,##0.00\ [$₽-419]_-;_-* &quot;-&quot;??\ [$₽-419]_-;_-@_-"/>
    <numFmt numFmtId="175" formatCode="#,##0_ ;\-#,##0\ "/>
  </numFmts>
  <fonts count="7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6.05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u/>
      <sz val="12"/>
      <color theme="10"/>
      <name val="Calibri"/>
      <family val="2"/>
      <charset val="204"/>
    </font>
    <font>
      <b/>
      <sz val="20"/>
      <color rgb="FFFF0000"/>
      <name val="Comic Sans MS"/>
      <family val="4"/>
      <charset val="204"/>
    </font>
    <font>
      <b/>
      <sz val="10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10"/>
      <name val="Arial Cyr"/>
    </font>
    <font>
      <sz val="8"/>
      <name val="Arial Cyr"/>
    </font>
    <font>
      <sz val="8"/>
      <name val="Arial"/>
      <family val="2"/>
    </font>
    <font>
      <sz val="9"/>
      <name val="Arial Cyr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indexed="63"/>
      <name val="Calibri"/>
      <family val="2"/>
      <charset val="204"/>
      <scheme val="minor"/>
    </font>
    <font>
      <sz val="11"/>
      <color indexed="63"/>
      <name val="Calibri"/>
      <family val="2"/>
      <charset val="204"/>
      <scheme val="minor"/>
    </font>
    <font>
      <b/>
      <sz val="12"/>
      <name val="Arial Cyr"/>
    </font>
    <font>
      <b/>
      <sz val="14"/>
      <name val="Arial Cyr"/>
    </font>
    <font>
      <b/>
      <sz val="10"/>
      <name val="Arial Cyr"/>
      <charset val="204"/>
    </font>
    <font>
      <sz val="20"/>
      <name val="Arial Cyr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1"/>
      <name val="Times New Roman"/>
      <family val="1"/>
      <charset val="204"/>
    </font>
    <font>
      <b/>
      <sz val="11"/>
      <color indexed="9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</font>
    <font>
      <b/>
      <sz val="14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theme="1"/>
      <name val="Arial Black"/>
      <family val="2"/>
      <charset val="204"/>
    </font>
    <font>
      <b/>
      <sz val="18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4"/>
      <name val="Arial Cyr"/>
      <charset val="204"/>
    </font>
    <font>
      <b/>
      <sz val="18"/>
      <color rgb="FFFF0000"/>
      <name val="Comic Sans MS"/>
      <family val="4"/>
      <charset val="204"/>
    </font>
    <font>
      <sz val="11"/>
      <color rgb="FF000000"/>
      <name val="Calibri"/>
      <family val="2"/>
      <charset val="204"/>
      <scheme val="minor"/>
    </font>
    <font>
      <sz val="11"/>
      <color rgb="FF000000"/>
      <name val="Bookman Old Style"/>
      <family val="1"/>
      <charset val="204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i/>
      <sz val="14"/>
      <color rgb="FF000000"/>
      <name val="Arial"/>
      <family val="2"/>
      <charset val="204"/>
    </font>
    <font>
      <b/>
      <i/>
      <sz val="16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Black"/>
      <family val="2"/>
      <charset val="204"/>
    </font>
    <font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  <charset val="204"/>
    </font>
    <font>
      <sz val="8"/>
      <name val="Arial Black"/>
      <family val="2"/>
      <charset val="204"/>
    </font>
    <font>
      <sz val="8"/>
      <color theme="0"/>
      <name val="Arial Black"/>
      <family val="2"/>
      <charset val="204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</fills>
  <borders count="9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/>
    <xf numFmtId="0" fontId="22" fillId="0" borderId="0"/>
    <xf numFmtId="0" fontId="33" fillId="0" borderId="0"/>
    <xf numFmtId="0" fontId="22" fillId="0" borderId="0"/>
  </cellStyleXfs>
  <cellXfs count="818">
    <xf numFmtId="0" fontId="0" fillId="0" borderId="0" xfId="0"/>
    <xf numFmtId="0" fontId="0" fillId="2" borderId="2" xfId="0" applyFill="1" applyBorder="1" applyAlignment="1">
      <alignment wrapText="1"/>
    </xf>
    <xf numFmtId="0" fontId="6" fillId="0" borderId="0" xfId="0" applyFont="1"/>
    <xf numFmtId="0" fontId="0" fillId="0" borderId="0" xfId="0" applyAlignment="1">
      <alignment wrapText="1"/>
    </xf>
    <xf numFmtId="164" fontId="7" fillId="0" borderId="2" xfId="0" applyNumberFormat="1" applyFont="1" applyFill="1" applyBorder="1" applyAlignment="1">
      <alignment wrapText="1"/>
    </xf>
    <xf numFmtId="164" fontId="7" fillId="3" borderId="2" xfId="0" applyNumberFormat="1" applyFont="1" applyFill="1" applyBorder="1" applyAlignment="1">
      <alignment wrapText="1"/>
    </xf>
    <xf numFmtId="164" fontId="8" fillId="0" borderId="2" xfId="0" applyNumberFormat="1" applyFont="1" applyFill="1" applyBorder="1" applyAlignment="1">
      <alignment wrapText="1"/>
    </xf>
    <xf numFmtId="164" fontId="7" fillId="3" borderId="2" xfId="0" applyNumberFormat="1" applyFont="1" applyFill="1" applyBorder="1" applyAlignment="1">
      <alignment horizontal="center" wrapText="1"/>
    </xf>
    <xf numFmtId="164" fontId="8" fillId="0" borderId="2" xfId="0" applyNumberFormat="1" applyFont="1" applyFill="1" applyBorder="1" applyAlignment="1">
      <alignment horizontal="center" wrapText="1"/>
    </xf>
    <xf numFmtId="0" fontId="8" fillId="3" borderId="2" xfId="0" applyFont="1" applyFill="1" applyBorder="1" applyAlignment="1">
      <alignment wrapText="1"/>
    </xf>
    <xf numFmtId="164" fontId="8" fillId="3" borderId="2" xfId="0" applyNumberFormat="1" applyFont="1" applyFill="1" applyBorder="1" applyAlignment="1">
      <alignment horizontal="center" wrapText="1"/>
    </xf>
    <xf numFmtId="166" fontId="7" fillId="3" borderId="2" xfId="0" applyNumberFormat="1" applyFont="1" applyFill="1" applyBorder="1" applyAlignment="1">
      <alignment horizontal="center" wrapText="1"/>
    </xf>
    <xf numFmtId="49" fontId="8" fillId="0" borderId="2" xfId="0" applyNumberFormat="1" applyFont="1" applyFill="1" applyBorder="1" applyAlignment="1">
      <alignment horizontal="center" wrapText="1"/>
    </xf>
    <xf numFmtId="166" fontId="8" fillId="0" borderId="2" xfId="0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9" fillId="2" borderId="5" xfId="0" applyFont="1" applyFill="1" applyBorder="1" applyAlignment="1">
      <alignment horizontal="center" wrapText="1"/>
    </xf>
    <xf numFmtId="0" fontId="7" fillId="3" borderId="6" xfId="0" applyFont="1" applyFill="1" applyBorder="1" applyAlignment="1">
      <alignment horizontal="center" wrapText="1"/>
    </xf>
    <xf numFmtId="164" fontId="7" fillId="3" borderId="6" xfId="0" applyNumberFormat="1" applyFont="1" applyFill="1" applyBorder="1" applyAlignment="1">
      <alignment horizontal="center" wrapText="1"/>
    </xf>
    <xf numFmtId="166" fontId="8" fillId="0" borderId="1" xfId="0" applyNumberFormat="1" applyFont="1" applyFill="1" applyBorder="1" applyAlignment="1">
      <alignment horizontal="center" wrapText="1"/>
    </xf>
    <xf numFmtId="0" fontId="8" fillId="2" borderId="3" xfId="0" applyFont="1" applyFill="1" applyBorder="1" applyAlignment="1">
      <alignment wrapText="1"/>
    </xf>
    <xf numFmtId="164" fontId="9" fillId="2" borderId="5" xfId="0" applyNumberFormat="1" applyFont="1" applyFill="1" applyBorder="1" applyAlignment="1">
      <alignment horizontal="center" wrapText="1"/>
    </xf>
    <xf numFmtId="0" fontId="0" fillId="0" borderId="2" xfId="0" applyFont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/>
    </xf>
    <xf numFmtId="166" fontId="8" fillId="3" borderId="2" xfId="0" applyNumberFormat="1" applyFont="1" applyFill="1" applyBorder="1" applyAlignment="1">
      <alignment horizontal="center" wrapText="1"/>
    </xf>
    <xf numFmtId="0" fontId="10" fillId="2" borderId="6" xfId="0" applyFont="1" applyFill="1" applyBorder="1" applyAlignment="1">
      <alignment horizontal="center" wrapText="1"/>
    </xf>
    <xf numFmtId="0" fontId="0" fillId="0" borderId="0" xfId="0" applyAlignment="1"/>
    <xf numFmtId="166" fontId="9" fillId="2" borderId="6" xfId="0" applyNumberFormat="1" applyFont="1" applyFill="1" applyBorder="1" applyAlignment="1">
      <alignment horizontal="center" wrapText="1"/>
    </xf>
    <xf numFmtId="165" fontId="9" fillId="2" borderId="2" xfId="0" applyNumberFormat="1" applyFont="1" applyFill="1" applyBorder="1" applyAlignment="1">
      <alignment vertical="center" wrapText="1"/>
    </xf>
    <xf numFmtId="168" fontId="9" fillId="2" borderId="1" xfId="0" applyNumberFormat="1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/>
    </xf>
    <xf numFmtId="0" fontId="0" fillId="0" borderId="2" xfId="0" applyBorder="1" applyAlignment="1">
      <alignment wrapText="1"/>
    </xf>
    <xf numFmtId="0" fontId="0" fillId="3" borderId="2" xfId="0" applyFill="1" applyBorder="1" applyAlignment="1">
      <alignment wrapText="1"/>
    </xf>
    <xf numFmtId="0" fontId="8" fillId="0" borderId="2" xfId="0" applyFont="1" applyBorder="1" applyAlignment="1">
      <alignment wrapText="1"/>
    </xf>
    <xf numFmtId="0" fontId="7" fillId="3" borderId="2" xfId="0" applyFont="1" applyFill="1" applyBorder="1" applyAlignment="1">
      <alignment wrapText="1"/>
    </xf>
    <xf numFmtId="10" fontId="13" fillId="2" borderId="2" xfId="0" applyNumberFormat="1" applyFont="1" applyFill="1" applyBorder="1" applyAlignment="1">
      <alignment horizontal="center" wrapText="1"/>
    </xf>
    <xf numFmtId="10" fontId="13" fillId="2" borderId="6" xfId="0" applyNumberFormat="1" applyFont="1" applyFill="1" applyBorder="1" applyAlignment="1">
      <alignment horizontal="center" wrapText="1"/>
    </xf>
    <xf numFmtId="10" fontId="6" fillId="3" borderId="2" xfId="0" applyNumberFormat="1" applyFont="1" applyFill="1" applyBorder="1" applyAlignment="1">
      <alignment vertical="center" wrapText="1"/>
    </xf>
    <xf numFmtId="10" fontId="7" fillId="3" borderId="2" xfId="0" applyNumberFormat="1" applyFont="1" applyFill="1" applyBorder="1" applyAlignment="1">
      <alignment vertical="center" wrapText="1"/>
    </xf>
    <xf numFmtId="168" fontId="7" fillId="3" borderId="2" xfId="0" applyNumberFormat="1" applyFont="1" applyFill="1" applyBorder="1" applyAlignment="1">
      <alignment vertical="center" wrapText="1"/>
    </xf>
    <xf numFmtId="0" fontId="8" fillId="0" borderId="2" xfId="0" applyFont="1" applyFill="1" applyBorder="1" applyAlignment="1">
      <alignment wrapText="1"/>
    </xf>
    <xf numFmtId="166" fontId="9" fillId="2" borderId="6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164" fontId="9" fillId="2" borderId="6" xfId="0" applyNumberFormat="1" applyFont="1" applyFill="1" applyBorder="1" applyAlignment="1">
      <alignment horizontal="center"/>
    </xf>
    <xf numFmtId="0" fontId="13" fillId="2" borderId="10" xfId="0" applyFont="1" applyFill="1" applyBorder="1" applyAlignment="1"/>
    <xf numFmtId="0" fontId="0" fillId="2" borderId="7" xfId="0" applyFill="1" applyBorder="1" applyAlignment="1"/>
    <xf numFmtId="0" fontId="0" fillId="2" borderId="11" xfId="0" applyFill="1" applyBorder="1" applyAlignment="1"/>
    <xf numFmtId="0" fontId="5" fillId="2" borderId="5" xfId="0" applyFont="1" applyFill="1" applyBorder="1" applyAlignment="1">
      <alignment horizontal="center"/>
    </xf>
    <xf numFmtId="0" fontId="6" fillId="2" borderId="3" xfId="0" applyFont="1" applyFill="1" applyBorder="1" applyAlignment="1"/>
    <xf numFmtId="0" fontId="6" fillId="2" borderId="4" xfId="0" applyFont="1" applyFill="1" applyBorder="1" applyAlignment="1"/>
    <xf numFmtId="166" fontId="8" fillId="0" borderId="12" xfId="0" applyNumberFormat="1" applyFont="1" applyFill="1" applyBorder="1" applyAlignment="1">
      <alignment horizontal="center" wrapText="1"/>
    </xf>
    <xf numFmtId="0" fontId="9" fillId="2" borderId="5" xfId="0" applyFont="1" applyFill="1" applyBorder="1" applyAlignment="1">
      <alignment horizontal="center"/>
    </xf>
    <xf numFmtId="166" fontId="9" fillId="2" borderId="5" xfId="0" applyNumberFormat="1" applyFont="1" applyFill="1" applyBorder="1" applyAlignment="1">
      <alignment horizontal="center"/>
    </xf>
    <xf numFmtId="0" fontId="9" fillId="2" borderId="5" xfId="0" applyFont="1" applyFill="1" applyBorder="1" applyAlignment="1"/>
    <xf numFmtId="0" fontId="10" fillId="2" borderId="11" xfId="0" applyFont="1" applyFill="1" applyBorder="1" applyAlignment="1"/>
    <xf numFmtId="164" fontId="9" fillId="2" borderId="5" xfId="0" applyNumberFormat="1" applyFont="1" applyFill="1" applyBorder="1" applyAlignment="1">
      <alignment horizontal="center"/>
    </xf>
    <xf numFmtId="166" fontId="7" fillId="3" borderId="12" xfId="0" applyNumberFormat="1" applyFont="1" applyFill="1" applyBorder="1" applyAlignment="1">
      <alignment horizontal="center" wrapText="1"/>
    </xf>
    <xf numFmtId="164" fontId="7" fillId="3" borderId="12" xfId="0" applyNumberFormat="1" applyFont="1" applyFill="1" applyBorder="1" applyAlignment="1">
      <alignment horizontal="center" wrapText="1"/>
    </xf>
    <xf numFmtId="10" fontId="7" fillId="3" borderId="12" xfId="0" applyNumberFormat="1" applyFont="1" applyFill="1" applyBorder="1" applyAlignment="1">
      <alignment vertical="center" wrapText="1"/>
    </xf>
    <xf numFmtId="168" fontId="7" fillId="3" borderId="12" xfId="0" applyNumberFormat="1" applyFont="1" applyFill="1" applyBorder="1" applyAlignment="1">
      <alignment vertical="center" wrapText="1"/>
    </xf>
    <xf numFmtId="0" fontId="7" fillId="3" borderId="12" xfId="0" applyFont="1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/>
    <xf numFmtId="0" fontId="10" fillId="2" borderId="3" xfId="0" applyFont="1" applyFill="1" applyBorder="1" applyAlignment="1"/>
    <xf numFmtId="0" fontId="9" fillId="2" borderId="9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 wrapText="1"/>
    </xf>
    <xf numFmtId="165" fontId="9" fillId="2" borderId="6" xfId="0" applyNumberFormat="1" applyFont="1" applyFill="1" applyBorder="1" applyAlignment="1">
      <alignment vertical="center" wrapText="1"/>
    </xf>
    <xf numFmtId="165" fontId="9" fillId="2" borderId="1" xfId="0" applyNumberFormat="1" applyFont="1" applyFill="1" applyBorder="1" applyAlignment="1">
      <alignment vertical="center" wrapText="1"/>
    </xf>
    <xf numFmtId="10" fontId="8" fillId="3" borderId="2" xfId="0" applyNumberFormat="1" applyFont="1" applyFill="1" applyBorder="1" applyAlignment="1">
      <alignment horizontal="center" wrapText="1"/>
    </xf>
    <xf numFmtId="10" fontId="9" fillId="2" borderId="5" xfId="0" applyNumberFormat="1" applyFont="1" applyFill="1" applyBorder="1" applyAlignment="1">
      <alignment horizontal="center" wrapText="1"/>
    </xf>
    <xf numFmtId="10" fontId="7" fillId="3" borderId="6" xfId="0" applyNumberFormat="1" applyFont="1" applyFill="1" applyBorder="1" applyAlignment="1">
      <alignment horizontal="center" wrapText="1"/>
    </xf>
    <xf numFmtId="168" fontId="8" fillId="3" borderId="2" xfId="0" applyNumberFormat="1" applyFont="1" applyFill="1" applyBorder="1" applyAlignment="1">
      <alignment horizontal="center" wrapText="1"/>
    </xf>
    <xf numFmtId="168" fontId="7" fillId="3" borderId="2" xfId="0" applyNumberFormat="1" applyFont="1" applyFill="1" applyBorder="1" applyAlignment="1">
      <alignment horizontal="center" wrapText="1"/>
    </xf>
    <xf numFmtId="168" fontId="9" fillId="2" borderId="7" xfId="0" applyNumberFormat="1" applyFont="1" applyFill="1" applyBorder="1" applyAlignment="1">
      <alignment horizontal="center"/>
    </xf>
    <xf numFmtId="168" fontId="9" fillId="2" borderId="5" xfId="0" applyNumberFormat="1" applyFont="1" applyFill="1" applyBorder="1" applyAlignment="1">
      <alignment horizontal="center" wrapText="1"/>
    </xf>
    <xf numFmtId="168" fontId="9" fillId="2" borderId="11" xfId="0" applyNumberFormat="1" applyFont="1" applyFill="1" applyBorder="1" applyAlignment="1">
      <alignment horizontal="center" wrapText="1"/>
    </xf>
    <xf numFmtId="168" fontId="9" fillId="2" borderId="10" xfId="0" applyNumberFormat="1" applyFont="1" applyFill="1" applyBorder="1" applyAlignment="1">
      <alignment horizontal="center" wrapText="1"/>
    </xf>
    <xf numFmtId="168" fontId="9" fillId="2" borderId="7" xfId="0" applyNumberFormat="1" applyFont="1" applyFill="1" applyBorder="1" applyAlignment="1">
      <alignment horizontal="center" wrapText="1"/>
    </xf>
    <xf numFmtId="168" fontId="7" fillId="3" borderId="6" xfId="0" applyNumberFormat="1" applyFont="1" applyFill="1" applyBorder="1" applyAlignment="1">
      <alignment horizontal="center" wrapText="1"/>
    </xf>
    <xf numFmtId="164" fontId="9" fillId="3" borderId="2" xfId="0" applyNumberFormat="1" applyFont="1" applyFill="1" applyBorder="1" applyAlignment="1">
      <alignment wrapText="1"/>
    </xf>
    <xf numFmtId="168" fontId="10" fillId="3" borderId="2" xfId="0" applyNumberFormat="1" applyFont="1" applyFill="1" applyBorder="1" applyAlignment="1">
      <alignment horizontal="center" wrapText="1"/>
    </xf>
    <xf numFmtId="164" fontId="9" fillId="3" borderId="2" xfId="0" applyNumberFormat="1" applyFont="1" applyFill="1" applyBorder="1" applyAlignment="1">
      <alignment horizontal="center" wrapText="1"/>
    </xf>
    <xf numFmtId="164" fontId="9" fillId="2" borderId="11" xfId="0" applyNumberFormat="1" applyFont="1" applyFill="1" applyBorder="1" applyAlignment="1">
      <alignment horizontal="center" wrapText="1"/>
    </xf>
    <xf numFmtId="164" fontId="14" fillId="0" borderId="2" xfId="0" applyNumberFormat="1" applyFont="1" applyFill="1" applyBorder="1" applyAlignment="1">
      <alignment wrapText="1"/>
    </xf>
    <xf numFmtId="168" fontId="7" fillId="2" borderId="2" xfId="0" applyNumberFormat="1" applyFont="1" applyFill="1" applyBorder="1" applyAlignment="1">
      <alignment horizontal="center" wrapText="1"/>
    </xf>
    <xf numFmtId="168" fontId="7" fillId="2" borderId="10" xfId="0" applyNumberFormat="1" applyFont="1" applyFill="1" applyBorder="1" applyAlignment="1"/>
    <xf numFmtId="164" fontId="8" fillId="3" borderId="2" xfId="2" applyNumberFormat="1" applyFont="1" applyFill="1" applyBorder="1" applyAlignment="1">
      <alignment vertical="center" wrapText="1"/>
    </xf>
    <xf numFmtId="164" fontId="8" fillId="0" borderId="2" xfId="2" applyNumberFormat="1" applyFont="1" applyFill="1" applyBorder="1" applyAlignment="1">
      <alignment vertical="center" wrapText="1"/>
    </xf>
    <xf numFmtId="164" fontId="7" fillId="3" borderId="2" xfId="2" applyNumberFormat="1" applyFont="1" applyFill="1" applyBorder="1" applyAlignment="1">
      <alignment vertical="center" wrapText="1"/>
    </xf>
    <xf numFmtId="164" fontId="9" fillId="2" borderId="2" xfId="0" applyNumberFormat="1" applyFont="1" applyFill="1" applyBorder="1" applyAlignment="1">
      <alignment horizontal="center" wrapText="1"/>
    </xf>
    <xf numFmtId="164" fontId="7" fillId="3" borderId="2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horizontal="right" wrapText="1"/>
    </xf>
    <xf numFmtId="164" fontId="9" fillId="2" borderId="5" xfId="0" applyNumberFormat="1" applyFont="1" applyFill="1" applyBorder="1" applyAlignment="1"/>
    <xf numFmtId="164" fontId="14" fillId="0" borderId="2" xfId="0" applyNumberFormat="1" applyFont="1" applyFill="1" applyBorder="1" applyAlignment="1">
      <alignment horizontal="center" wrapText="1"/>
    </xf>
    <xf numFmtId="167" fontId="9" fillId="2" borderId="5" xfId="0" applyNumberFormat="1" applyFont="1" applyFill="1" applyBorder="1" applyAlignment="1">
      <alignment horizontal="center"/>
    </xf>
    <xf numFmtId="166" fontId="8" fillId="0" borderId="2" xfId="0" applyNumberFormat="1" applyFont="1" applyFill="1" applyBorder="1" applyAlignment="1">
      <alignment horizontal="center" vertical="center" wrapText="1"/>
    </xf>
    <xf numFmtId="164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center" wrapText="1"/>
    </xf>
    <xf numFmtId="168" fontId="9" fillId="2" borderId="5" xfId="0" applyNumberFormat="1" applyFont="1" applyFill="1" applyBorder="1" applyAlignment="1">
      <alignment horizontal="center"/>
    </xf>
    <xf numFmtId="168" fontId="13" fillId="2" borderId="5" xfId="0" applyNumberFormat="1" applyFont="1" applyFill="1" applyBorder="1" applyAlignment="1">
      <alignment horizontal="center"/>
    </xf>
    <xf numFmtId="9" fontId="13" fillId="2" borderId="2" xfId="0" applyNumberFormat="1" applyFont="1" applyFill="1" applyBorder="1" applyAlignment="1">
      <alignment horizontal="center" wrapText="1"/>
    </xf>
    <xf numFmtId="9" fontId="8" fillId="3" borderId="2" xfId="2" applyNumberFormat="1" applyFont="1" applyFill="1" applyBorder="1" applyAlignment="1">
      <alignment horizontal="center" vertical="center" wrapText="1"/>
    </xf>
    <xf numFmtId="9" fontId="15" fillId="0" borderId="2" xfId="2" applyNumberFormat="1" applyFont="1" applyFill="1" applyBorder="1" applyAlignment="1">
      <alignment horizontal="center" vertical="center" wrapText="1"/>
    </xf>
    <xf numFmtId="164" fontId="8" fillId="2" borderId="2" xfId="2" applyNumberFormat="1" applyFont="1" applyFill="1" applyBorder="1" applyAlignment="1">
      <alignment vertical="center" wrapText="1"/>
    </xf>
    <xf numFmtId="9" fontId="15" fillId="3" borderId="2" xfId="0" applyNumberFormat="1" applyFont="1" applyFill="1" applyBorder="1" applyAlignment="1">
      <alignment horizontal="center" vertical="center" wrapText="1"/>
    </xf>
    <xf numFmtId="9" fontId="19" fillId="3" borderId="2" xfId="0" applyNumberFormat="1" applyFont="1" applyFill="1" applyBorder="1" applyAlignment="1">
      <alignment horizontal="center" vertical="center" wrapText="1"/>
    </xf>
    <xf numFmtId="9" fontId="18" fillId="3" borderId="2" xfId="0" applyNumberFormat="1" applyFont="1" applyFill="1" applyBorder="1" applyAlignment="1">
      <alignment horizontal="center" vertical="center" wrapText="1"/>
    </xf>
    <xf numFmtId="164" fontId="8" fillId="2" borderId="7" xfId="2" applyNumberFormat="1" applyFont="1" applyFill="1" applyBorder="1" applyAlignment="1">
      <alignment vertical="center" wrapText="1"/>
    </xf>
    <xf numFmtId="164" fontId="8" fillId="2" borderId="11" xfId="2" applyNumberFormat="1" applyFont="1" applyFill="1" applyBorder="1" applyAlignment="1">
      <alignment vertical="center" wrapText="1"/>
    </xf>
    <xf numFmtId="164" fontId="8" fillId="2" borderId="5" xfId="2" applyNumberFormat="1" applyFont="1" applyFill="1" applyBorder="1" applyAlignment="1">
      <alignment vertical="center" wrapText="1"/>
    </xf>
    <xf numFmtId="164" fontId="8" fillId="2" borderId="10" xfId="0" applyNumberFormat="1" applyFont="1" applyFill="1" applyBorder="1" applyAlignment="1">
      <alignment horizontal="center" wrapText="1"/>
    </xf>
    <xf numFmtId="164" fontId="8" fillId="2" borderId="5" xfId="0" applyNumberFormat="1" applyFont="1" applyFill="1" applyBorder="1" applyAlignment="1">
      <alignment horizontal="center" wrapText="1"/>
    </xf>
    <xf numFmtId="9" fontId="15" fillId="3" borderId="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37" fontId="0" fillId="0" borderId="0" xfId="0" applyNumberFormat="1"/>
    <xf numFmtId="0" fontId="20" fillId="0" borderId="0" xfId="0" applyFont="1" applyFill="1" applyBorder="1" applyAlignment="1"/>
    <xf numFmtId="0" fontId="0" fillId="0" borderId="20" xfId="0" applyFont="1" applyBorder="1" applyAlignment="1">
      <alignment horizontal="center" vertical="center"/>
    </xf>
    <xf numFmtId="170" fontId="0" fillId="0" borderId="20" xfId="0" applyNumberFormat="1" applyFont="1" applyFill="1" applyBorder="1" applyAlignment="1">
      <alignment horizontal="right"/>
    </xf>
    <xf numFmtId="39" fontId="0" fillId="0" borderId="20" xfId="0" applyNumberFormat="1" applyFont="1" applyBorder="1" applyAlignment="1">
      <alignment horizontal="right"/>
    </xf>
    <xf numFmtId="171" fontId="0" fillId="0" borderId="20" xfId="0" applyNumberFormat="1" applyFont="1" applyBorder="1" applyAlignment="1"/>
    <xf numFmtId="0" fontId="23" fillId="0" borderId="0" xfId="0" applyFont="1"/>
    <xf numFmtId="0" fontId="21" fillId="0" borderId="0" xfId="0" applyFont="1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/>
    <xf numFmtId="171" fontId="0" fillId="0" borderId="20" xfId="0" applyNumberFormat="1" applyFont="1" applyBorder="1" applyAlignment="1">
      <alignment horizontal="center" vertical="center"/>
    </xf>
    <xf numFmtId="0" fontId="25" fillId="3" borderId="0" xfId="0" applyFont="1" applyFill="1" applyBorder="1" applyAlignment="1">
      <alignment horizontal="left"/>
    </xf>
    <xf numFmtId="0" fontId="0" fillId="0" borderId="20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right"/>
    </xf>
    <xf numFmtId="0" fontId="0" fillId="3" borderId="0" xfId="0" applyFont="1" applyFill="1" applyBorder="1"/>
    <xf numFmtId="0" fontId="0" fillId="3" borderId="0" xfId="0" applyFont="1" applyFill="1"/>
    <xf numFmtId="0" fontId="25" fillId="0" borderId="0" xfId="0" applyFont="1" applyAlignment="1">
      <alignment wrapText="1"/>
    </xf>
    <xf numFmtId="0" fontId="25" fillId="0" borderId="0" xfId="0" applyFont="1"/>
    <xf numFmtId="0" fontId="28" fillId="6" borderId="6" xfId="0" applyFont="1" applyFill="1" applyBorder="1" applyAlignment="1">
      <alignment wrapText="1"/>
    </xf>
    <xf numFmtId="0" fontId="28" fillId="6" borderId="6" xfId="0" applyFont="1" applyFill="1" applyBorder="1" applyAlignment="1">
      <alignment horizontal="center" vertical="center"/>
    </xf>
    <xf numFmtId="0" fontId="28" fillId="6" borderId="6" xfId="0" applyFont="1" applyFill="1" applyBorder="1"/>
    <xf numFmtId="0" fontId="28" fillId="6" borderId="6" xfId="0" applyFont="1" applyFill="1" applyBorder="1" applyAlignment="1">
      <alignment horizontal="right"/>
    </xf>
    <xf numFmtId="0" fontId="28" fillId="6" borderId="6" xfId="0" applyFont="1" applyFill="1" applyBorder="1" applyAlignment="1">
      <alignment horizontal="center"/>
    </xf>
    <xf numFmtId="0" fontId="28" fillId="6" borderId="1" xfId="0" applyFont="1" applyFill="1" applyBorder="1"/>
    <xf numFmtId="0" fontId="26" fillId="0" borderId="19" xfId="4" applyNumberFormat="1" applyFont="1" applyBorder="1" applyAlignment="1">
      <alignment horizontal="left" vertical="top" wrapText="1"/>
    </xf>
    <xf numFmtId="0" fontId="26" fillId="0" borderId="19" xfId="4" applyNumberFormat="1" applyFont="1" applyBorder="1" applyAlignment="1">
      <alignment horizontal="left" vertical="top" wrapText="1" indent="2"/>
    </xf>
    <xf numFmtId="170" fontId="26" fillId="0" borderId="20" xfId="0" applyNumberFormat="1" applyFont="1" applyBorder="1" applyAlignment="1">
      <alignment horizontal="right"/>
    </xf>
    <xf numFmtId="39" fontId="26" fillId="0" borderId="20" xfId="0" applyNumberFormat="1" applyFont="1" applyBorder="1" applyAlignment="1">
      <alignment horizontal="right"/>
    </xf>
    <xf numFmtId="9" fontId="26" fillId="0" borderId="2" xfId="3" applyFont="1" applyBorder="1" applyAlignment="1"/>
    <xf numFmtId="171" fontId="26" fillId="0" borderId="2" xfId="0" applyNumberFormat="1" applyFont="1" applyBorder="1" applyAlignment="1"/>
    <xf numFmtId="164" fontId="26" fillId="0" borderId="2" xfId="0" applyNumberFormat="1" applyFont="1" applyBorder="1" applyAlignment="1"/>
    <xf numFmtId="0" fontId="26" fillId="0" borderId="20" xfId="4" applyNumberFormat="1" applyFont="1" applyBorder="1" applyAlignment="1">
      <alignment horizontal="left" vertical="top" wrapText="1"/>
    </xf>
    <xf numFmtId="0" fontId="26" fillId="0" borderId="20" xfId="4" applyNumberFormat="1" applyFont="1" applyBorder="1" applyAlignment="1">
      <alignment horizontal="left" vertical="top" wrapText="1" indent="2"/>
    </xf>
    <xf numFmtId="0" fontId="26" fillId="0" borderId="21" xfId="4" applyNumberFormat="1" applyFont="1" applyBorder="1" applyAlignment="1">
      <alignment horizontal="left" vertical="top" wrapText="1"/>
    </xf>
    <xf numFmtId="0" fontId="26" fillId="0" borderId="21" xfId="4" applyNumberFormat="1" applyFont="1" applyBorder="1" applyAlignment="1">
      <alignment horizontal="left" vertical="top" wrapText="1" indent="2"/>
    </xf>
    <xf numFmtId="0" fontId="26" fillId="0" borderId="20" xfId="4" applyNumberFormat="1" applyFont="1" applyFill="1" applyBorder="1" applyAlignment="1">
      <alignment horizontal="left" vertical="top" wrapText="1"/>
    </xf>
    <xf numFmtId="0" fontId="26" fillId="0" borderId="20" xfId="4" applyNumberFormat="1" applyFont="1" applyFill="1" applyBorder="1" applyAlignment="1">
      <alignment horizontal="left" vertical="top" wrapText="1" indent="2"/>
    </xf>
    <xf numFmtId="0" fontId="26" fillId="0" borderId="20" xfId="5" applyNumberFormat="1" applyFont="1" applyBorder="1" applyAlignment="1">
      <alignment horizontal="left" vertical="top" wrapText="1"/>
    </xf>
    <xf numFmtId="0" fontId="26" fillId="3" borderId="0" xfId="0" applyFont="1" applyFill="1" applyBorder="1" applyAlignment="1">
      <alignment horizontal="center" wrapText="1"/>
    </xf>
    <xf numFmtId="0" fontId="26" fillId="3" borderId="0" xfId="0" applyFont="1" applyFill="1" applyBorder="1" applyAlignment="1">
      <alignment horizontal="center" vertical="center"/>
    </xf>
    <xf numFmtId="170" fontId="26" fillId="3" borderId="0" xfId="0" applyNumberFormat="1" applyFont="1" applyFill="1" applyBorder="1" applyAlignment="1">
      <alignment horizontal="right"/>
    </xf>
    <xf numFmtId="37" fontId="26" fillId="3" borderId="0" xfId="0" applyNumberFormat="1" applyFont="1" applyFill="1" applyBorder="1" applyAlignment="1">
      <alignment horizontal="right"/>
    </xf>
    <xf numFmtId="171" fontId="26" fillId="0" borderId="20" xfId="0" applyNumberFormat="1" applyFont="1" applyBorder="1" applyAlignment="1"/>
    <xf numFmtId="0" fontId="26" fillId="0" borderId="0" xfId="0" applyFont="1"/>
    <xf numFmtId="170" fontId="26" fillId="0" borderId="20" xfId="0" applyNumberFormat="1" applyFont="1" applyFill="1" applyBorder="1" applyAlignment="1">
      <alignment horizontal="right"/>
    </xf>
    <xf numFmtId="39" fontId="26" fillId="0" borderId="20" xfId="0" applyNumberFormat="1" applyFont="1" applyFill="1" applyBorder="1" applyAlignment="1">
      <alignment horizontal="right"/>
    </xf>
    <xf numFmtId="9" fontId="26" fillId="0" borderId="2" xfId="3" applyFont="1" applyFill="1" applyBorder="1" applyAlignment="1"/>
    <xf numFmtId="171" fontId="26" fillId="0" borderId="2" xfId="0" applyNumberFormat="1" applyFont="1" applyFill="1" applyBorder="1" applyAlignment="1"/>
    <xf numFmtId="0" fontId="26" fillId="0" borderId="21" xfId="5" applyNumberFormat="1" applyFont="1" applyBorder="1" applyAlignment="1">
      <alignment horizontal="left" vertical="top" wrapText="1"/>
    </xf>
    <xf numFmtId="0" fontId="0" fillId="0" borderId="21" xfId="0" applyFont="1" applyBorder="1" applyAlignment="1">
      <alignment horizontal="center" vertical="center"/>
    </xf>
    <xf numFmtId="170" fontId="26" fillId="0" borderId="21" xfId="0" applyNumberFormat="1" applyFont="1" applyBorder="1" applyAlignment="1">
      <alignment horizontal="right"/>
    </xf>
    <xf numFmtId="39" fontId="0" fillId="0" borderId="21" xfId="0" applyNumberFormat="1" applyFont="1" applyBorder="1" applyAlignment="1">
      <alignment horizontal="right"/>
    </xf>
    <xf numFmtId="171" fontId="26" fillId="0" borderId="14" xfId="0" applyNumberFormat="1" applyFont="1" applyBorder="1" applyAlignment="1"/>
    <xf numFmtId="0" fontId="0" fillId="0" borderId="2" xfId="0" applyFont="1" applyBorder="1" applyAlignment="1">
      <alignment horizontal="center"/>
    </xf>
    <xf numFmtId="0" fontId="0" fillId="0" borderId="2" xfId="0" applyFont="1" applyBorder="1" applyAlignment="1">
      <alignment horizontal="center" wrapText="1"/>
    </xf>
    <xf numFmtId="0" fontId="0" fillId="0" borderId="2" xfId="0" applyFont="1" applyBorder="1" applyAlignment="1">
      <alignment horizontal="center" vertical="center"/>
    </xf>
    <xf numFmtId="170" fontId="26" fillId="0" borderId="2" xfId="0" applyNumberFormat="1" applyFont="1" applyBorder="1" applyAlignment="1">
      <alignment horizontal="right"/>
    </xf>
    <xf numFmtId="172" fontId="26" fillId="0" borderId="2" xfId="0" applyNumberFormat="1" applyFont="1" applyBorder="1" applyAlignment="1">
      <alignment horizontal="right"/>
    </xf>
    <xf numFmtId="0" fontId="25" fillId="3" borderId="9" xfId="0" applyFont="1" applyFill="1" applyBorder="1" applyAlignment="1">
      <alignment horizontal="left"/>
    </xf>
    <xf numFmtId="0" fontId="26" fillId="3" borderId="6" xfId="0" applyFont="1" applyFill="1" applyBorder="1" applyAlignment="1">
      <alignment horizontal="center" wrapText="1"/>
    </xf>
    <xf numFmtId="0" fontId="26" fillId="3" borderId="6" xfId="0" applyFont="1" applyFill="1" applyBorder="1" applyAlignment="1">
      <alignment horizontal="center" vertical="center"/>
    </xf>
    <xf numFmtId="170" fontId="26" fillId="3" borderId="6" xfId="0" applyNumberFormat="1" applyFont="1" applyFill="1" applyBorder="1" applyAlignment="1">
      <alignment horizontal="right"/>
    </xf>
    <xf numFmtId="37" fontId="26" fillId="3" borderId="6" xfId="0" applyNumberFormat="1" applyFont="1" applyFill="1" applyBorder="1" applyAlignment="1">
      <alignment horizontal="right"/>
    </xf>
    <xf numFmtId="0" fontId="0" fillId="3" borderId="6" xfId="0" applyFont="1" applyFill="1" applyBorder="1" applyAlignment="1">
      <alignment horizontal="right"/>
    </xf>
    <xf numFmtId="0" fontId="0" fillId="3" borderId="6" xfId="0" applyFont="1" applyFill="1" applyBorder="1"/>
    <xf numFmtId="0" fontId="0" fillId="3" borderId="1" xfId="0" applyFont="1" applyFill="1" applyBorder="1"/>
    <xf numFmtId="0" fontId="26" fillId="3" borderId="9" xfId="0" applyFont="1" applyFill="1" applyBorder="1" applyAlignment="1">
      <alignment horizontal="center" wrapText="1"/>
    </xf>
    <xf numFmtId="170" fontId="26" fillId="3" borderId="6" xfId="0" applyNumberFormat="1" applyFont="1" applyFill="1" applyBorder="1" applyAlignment="1">
      <alignment horizontal="center"/>
    </xf>
    <xf numFmtId="37" fontId="26" fillId="3" borderId="6" xfId="0" applyNumberFormat="1" applyFont="1" applyFill="1" applyBorder="1" applyAlignment="1">
      <alignment horizontal="center"/>
    </xf>
    <xf numFmtId="0" fontId="0" fillId="3" borderId="6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25" fillId="3" borderId="2" xfId="0" applyFont="1" applyFill="1" applyBorder="1" applyAlignment="1"/>
    <xf numFmtId="0" fontId="27" fillId="6" borderId="9" xfId="0" applyFont="1" applyFill="1" applyBorder="1" applyAlignment="1">
      <alignment horizontal="left"/>
    </xf>
    <xf numFmtId="0" fontId="25" fillId="6" borderId="2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25" fillId="6" borderId="14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/>
    </xf>
    <xf numFmtId="0" fontId="26" fillId="0" borderId="2" xfId="0" applyFont="1" applyFill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center"/>
    </xf>
    <xf numFmtId="39" fontId="26" fillId="0" borderId="2" xfId="0" applyNumberFormat="1" applyFont="1" applyBorder="1" applyAlignment="1">
      <alignment horizontal="right"/>
    </xf>
    <xf numFmtId="0" fontId="26" fillId="0" borderId="2" xfId="0" applyFont="1" applyFill="1" applyBorder="1" applyAlignment="1">
      <alignment horizontal="center"/>
    </xf>
    <xf numFmtId="0" fontId="26" fillId="0" borderId="2" xfId="0" applyFont="1" applyFill="1" applyBorder="1" applyAlignment="1">
      <alignment horizontal="center" vertical="center"/>
    </xf>
    <xf numFmtId="170" fontId="26" fillId="0" borderId="2" xfId="0" applyNumberFormat="1" applyFont="1" applyFill="1" applyBorder="1" applyAlignment="1">
      <alignment horizontal="right"/>
    </xf>
    <xf numFmtId="0" fontId="26" fillId="0" borderId="2" xfId="0" applyFont="1" applyBorder="1" applyAlignment="1">
      <alignment horizontal="center" vertical="top" wrapText="1"/>
    </xf>
    <xf numFmtId="39" fontId="26" fillId="0" borderId="2" xfId="0" applyNumberFormat="1" applyFont="1" applyFill="1" applyBorder="1" applyAlignment="1">
      <alignment horizontal="right"/>
    </xf>
    <xf numFmtId="0" fontId="26" fillId="0" borderId="2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0" fillId="0" borderId="0" xfId="0" applyFont="1" applyFill="1" applyAlignment="1">
      <alignment horizontal="center"/>
    </xf>
    <xf numFmtId="0" fontId="31" fillId="0" borderId="0" xfId="0" applyFont="1"/>
    <xf numFmtId="0" fontId="26" fillId="0" borderId="2" xfId="0" applyFont="1" applyFill="1" applyBorder="1" applyAlignment="1">
      <alignment vertical="center"/>
    </xf>
    <xf numFmtId="0" fontId="25" fillId="0" borderId="14" xfId="0" applyFont="1" applyBorder="1" applyAlignment="1">
      <alignment horizontal="center" vertical="top" wrapText="1"/>
    </xf>
    <xf numFmtId="173" fontId="26" fillId="0" borderId="2" xfId="3" applyNumberFormat="1" applyFont="1" applyBorder="1" applyAlignment="1"/>
    <xf numFmtId="168" fontId="26" fillId="0" borderId="2" xfId="3" applyNumberFormat="1" applyFont="1" applyBorder="1" applyAlignment="1"/>
    <xf numFmtId="0" fontId="26" fillId="0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0" fontId="25" fillId="0" borderId="0" xfId="0" applyFont="1" applyAlignment="1">
      <alignment horizontal="center" vertical="center" wrapText="1"/>
    </xf>
    <xf numFmtId="0" fontId="26" fillId="0" borderId="15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top" wrapText="1"/>
    </xf>
    <xf numFmtId="4" fontId="26" fillId="0" borderId="2" xfId="0" applyNumberFormat="1" applyFont="1" applyBorder="1" applyAlignment="1">
      <alignment horizontal="center" vertical="center"/>
    </xf>
    <xf numFmtId="9" fontId="26" fillId="0" borderId="2" xfId="3" applyFont="1" applyFill="1" applyBorder="1" applyAlignment="1">
      <alignment horizontal="center" vertical="center"/>
    </xf>
    <xf numFmtId="164" fontId="26" fillId="0" borderId="2" xfId="3" applyNumberFormat="1" applyFont="1" applyBorder="1" applyAlignment="1">
      <alignment horizontal="center" vertical="center"/>
    </xf>
    <xf numFmtId="9" fontId="26" fillId="0" borderId="2" xfId="3" applyNumberFormat="1" applyFont="1" applyFill="1" applyBorder="1" applyAlignment="1">
      <alignment horizontal="center" vertical="center"/>
    </xf>
    <xf numFmtId="170" fontId="26" fillId="0" borderId="2" xfId="0" applyNumberFormat="1" applyFont="1" applyBorder="1" applyAlignment="1">
      <alignment horizontal="center" vertical="center"/>
    </xf>
    <xf numFmtId="0" fontId="0" fillId="0" borderId="0" xfId="0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34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center" vertical="center"/>
    </xf>
    <xf numFmtId="0" fontId="31" fillId="0" borderId="0" xfId="0" applyFont="1" applyAlignment="1" applyProtection="1">
      <alignment vertical="center"/>
    </xf>
    <xf numFmtId="164" fontId="13" fillId="0" borderId="9" xfId="0" applyNumberFormat="1" applyFont="1" applyFill="1" applyBorder="1" applyAlignment="1">
      <alignment wrapText="1"/>
    </xf>
    <xf numFmtId="164" fontId="7" fillId="0" borderId="9" xfId="0" applyNumberFormat="1" applyFont="1" applyFill="1" applyBorder="1" applyAlignment="1">
      <alignment wrapText="1"/>
    </xf>
    <xf numFmtId="164" fontId="7" fillId="3" borderId="9" xfId="0" applyNumberFormat="1" applyFont="1" applyFill="1" applyBorder="1" applyAlignment="1">
      <alignment wrapText="1"/>
    </xf>
    <xf numFmtId="164" fontId="8" fillId="0" borderId="2" xfId="0" applyNumberFormat="1" applyFont="1" applyFill="1" applyBorder="1" applyAlignment="1">
      <alignment vertical="center" wrapText="1"/>
    </xf>
    <xf numFmtId="168" fontId="8" fillId="0" borderId="2" xfId="0" applyNumberFormat="1" applyFont="1" applyFill="1" applyBorder="1" applyAlignment="1">
      <alignment vertical="center" wrapText="1"/>
    </xf>
    <xf numFmtId="0" fontId="8" fillId="0" borderId="12" xfId="0" applyFont="1" applyFill="1" applyBorder="1" applyAlignment="1">
      <alignment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/>
    <xf numFmtId="0" fontId="0" fillId="0" borderId="20" xfId="0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8" fillId="0" borderId="2" xfId="0" applyNumberFormat="1" applyFont="1" applyFill="1" applyBorder="1" applyAlignment="1">
      <alignment horizontal="center" wrapText="1"/>
    </xf>
    <xf numFmtId="1" fontId="7" fillId="3" borderId="2" xfId="0" applyNumberFormat="1" applyFont="1" applyFill="1" applyBorder="1" applyAlignment="1">
      <alignment horizontal="center" wrapText="1"/>
    </xf>
    <xf numFmtId="1" fontId="9" fillId="3" borderId="2" xfId="0" applyNumberFormat="1" applyFont="1" applyFill="1" applyBorder="1" applyAlignment="1">
      <alignment horizontal="center" wrapText="1"/>
    </xf>
    <xf numFmtId="1" fontId="9" fillId="2" borderId="5" xfId="0" applyNumberFormat="1" applyFont="1" applyFill="1" applyBorder="1" applyAlignment="1">
      <alignment horizontal="center" wrapText="1"/>
    </xf>
    <xf numFmtId="1" fontId="7" fillId="3" borderId="6" xfId="0" applyNumberFormat="1" applyFont="1" applyFill="1" applyBorder="1" applyAlignment="1">
      <alignment horizontal="center" wrapText="1"/>
    </xf>
    <xf numFmtId="1" fontId="0" fillId="0" borderId="0" xfId="0" applyNumberFormat="1"/>
    <xf numFmtId="0" fontId="0" fillId="0" borderId="0" xfId="0"/>
    <xf numFmtId="9" fontId="9" fillId="4" borderId="2" xfId="0" applyNumberFormat="1" applyFont="1" applyFill="1" applyBorder="1" applyAlignment="1">
      <alignment horizontal="center" vertical="center" wrapText="1"/>
    </xf>
    <xf numFmtId="9" fontId="9" fillId="5" borderId="2" xfId="0" applyNumberFormat="1" applyFont="1" applyFill="1" applyBorder="1" applyAlignment="1">
      <alignment horizontal="center" vertical="center" wrapText="1"/>
    </xf>
    <xf numFmtId="9" fontId="3" fillId="5" borderId="2" xfId="0" applyNumberFormat="1" applyFont="1" applyFill="1" applyBorder="1" applyAlignment="1">
      <alignment horizontal="center" vertical="center" wrapText="1"/>
    </xf>
    <xf numFmtId="0" fontId="35" fillId="7" borderId="25" xfId="0" applyFont="1" applyFill="1" applyBorder="1" applyAlignment="1" applyProtection="1">
      <alignment horizontal="left"/>
    </xf>
    <xf numFmtId="0" fontId="36" fillId="7" borderId="26" xfId="0" applyFont="1" applyFill="1" applyBorder="1" applyAlignment="1" applyProtection="1">
      <alignment horizontal="center" vertical="center"/>
    </xf>
    <xf numFmtId="0" fontId="37" fillId="7" borderId="27" xfId="0" applyFont="1" applyFill="1" applyBorder="1" applyAlignment="1" applyProtection="1">
      <alignment horizontal="left" vertical="center"/>
    </xf>
    <xf numFmtId="0" fontId="36" fillId="7" borderId="28" xfId="0" applyFont="1" applyFill="1" applyBorder="1" applyAlignment="1" applyProtection="1">
      <alignment horizontal="center" vertical="center"/>
    </xf>
    <xf numFmtId="0" fontId="37" fillId="7" borderId="28" xfId="0" applyFont="1" applyFill="1" applyBorder="1" applyAlignment="1" applyProtection="1">
      <alignment horizontal="left" vertical="center"/>
    </xf>
    <xf numFmtId="0" fontId="37" fillId="0" borderId="29" xfId="6" applyFont="1" applyBorder="1" applyAlignment="1" applyProtection="1">
      <alignment horizontal="left" vertical="center"/>
    </xf>
    <xf numFmtId="0" fontId="38" fillId="0" borderId="28" xfId="0" applyFont="1" applyBorder="1" applyAlignment="1">
      <alignment vertical="center"/>
    </xf>
    <xf numFmtId="0" fontId="35" fillId="0" borderId="30" xfId="6" applyFont="1" applyBorder="1" applyAlignment="1" applyProtection="1">
      <alignment horizontal="left" vertical="center"/>
    </xf>
    <xf numFmtId="0" fontId="37" fillId="0" borderId="31" xfId="0" applyFont="1" applyBorder="1" applyAlignment="1">
      <alignment vertical="center" wrapText="1"/>
    </xf>
    <xf numFmtId="0" fontId="35" fillId="7" borderId="32" xfId="0" applyFont="1" applyFill="1" applyBorder="1" applyAlignment="1" applyProtection="1">
      <alignment horizontal="center" vertical="center"/>
    </xf>
    <xf numFmtId="0" fontId="35" fillId="7" borderId="33" xfId="0" applyFont="1" applyFill="1" applyBorder="1" applyAlignment="1" applyProtection="1">
      <alignment horizontal="center" vertical="center"/>
    </xf>
    <xf numFmtId="0" fontId="0" fillId="0" borderId="0" xfId="0"/>
    <xf numFmtId="0" fontId="0" fillId="7" borderId="0" xfId="0" applyFill="1"/>
    <xf numFmtId="0" fontId="42" fillId="7" borderId="2" xfId="0" applyFont="1" applyFill="1" applyBorder="1" applyAlignment="1" applyProtection="1">
      <alignment horizontal="center" vertical="center"/>
    </xf>
    <xf numFmtId="171" fontId="26" fillId="0" borderId="1" xfId="0" applyNumberFormat="1" applyFont="1" applyBorder="1" applyAlignment="1"/>
    <xf numFmtId="171" fontId="26" fillId="0" borderId="1" xfId="0" applyNumberFormat="1" applyFont="1" applyFill="1" applyBorder="1" applyAlignment="1"/>
    <xf numFmtId="7" fontId="9" fillId="9" borderId="17" xfId="0" applyNumberFormat="1" applyFont="1" applyFill="1" applyBorder="1" applyAlignment="1">
      <alignment horizontal="center" vertical="center"/>
    </xf>
    <xf numFmtId="9" fontId="9" fillId="9" borderId="17" xfId="0" applyNumberFormat="1" applyFont="1" applyFill="1" applyBorder="1" applyAlignment="1">
      <alignment horizontal="center" vertical="center"/>
    </xf>
    <xf numFmtId="0" fontId="25" fillId="6" borderId="16" xfId="0" applyFont="1" applyFill="1" applyBorder="1" applyAlignment="1">
      <alignment horizontal="center" vertical="center" wrapText="1"/>
    </xf>
    <xf numFmtId="9" fontId="4" fillId="0" borderId="2" xfId="3" applyFont="1" applyBorder="1" applyAlignment="1"/>
    <xf numFmtId="9" fontId="4" fillId="0" borderId="2" xfId="3" applyFont="1" applyFill="1" applyBorder="1" applyAlignment="1"/>
    <xf numFmtId="9" fontId="4" fillId="0" borderId="20" xfId="3" applyFont="1" applyBorder="1" applyAlignment="1"/>
    <xf numFmtId="1" fontId="26" fillId="9" borderId="24" xfId="0" applyNumberFormat="1" applyFont="1" applyFill="1" applyBorder="1" applyAlignment="1" applyProtection="1">
      <alignment horizontal="center" vertical="center"/>
      <protection locked="0"/>
    </xf>
    <xf numFmtId="1" fontId="26" fillId="9" borderId="22" xfId="0" applyNumberFormat="1" applyFont="1" applyFill="1" applyBorder="1" applyAlignment="1" applyProtection="1">
      <alignment horizontal="center" vertical="center"/>
      <protection locked="0"/>
    </xf>
    <xf numFmtId="0" fontId="46" fillId="9" borderId="15" xfId="0" applyFont="1" applyFill="1" applyBorder="1" applyAlignment="1">
      <alignment horizontal="center" vertical="center" wrapText="1"/>
    </xf>
    <xf numFmtId="1" fontId="26" fillId="9" borderId="9" xfId="0" applyNumberFormat="1" applyFont="1" applyFill="1" applyBorder="1" applyAlignment="1" applyProtection="1">
      <alignment horizontal="center" vertical="center"/>
      <protection locked="0"/>
    </xf>
    <xf numFmtId="1" fontId="26" fillId="9" borderId="2" xfId="0" applyNumberFormat="1" applyFont="1" applyFill="1" applyBorder="1" applyAlignment="1" applyProtection="1">
      <alignment horizontal="center" vertical="center"/>
      <protection locked="0"/>
    </xf>
    <xf numFmtId="1" fontId="26" fillId="9" borderId="23" xfId="0" applyNumberFormat="1" applyFont="1" applyFill="1" applyBorder="1" applyAlignment="1" applyProtection="1">
      <alignment horizontal="center" vertical="center"/>
      <protection locked="0"/>
    </xf>
    <xf numFmtId="1" fontId="26" fillId="9" borderId="11" xfId="0" applyNumberFormat="1" applyFont="1" applyFill="1" applyBorder="1" applyAlignment="1" applyProtection="1">
      <protection locked="0"/>
    </xf>
    <xf numFmtId="1" fontId="26" fillId="9" borderId="2" xfId="0" applyNumberFormat="1" applyFont="1" applyFill="1" applyBorder="1" applyAlignment="1" applyProtection="1">
      <protection locked="0"/>
    </xf>
    <xf numFmtId="1" fontId="26" fillId="9" borderId="14" xfId="0" applyNumberFormat="1" applyFont="1" applyFill="1" applyBorder="1" applyAlignment="1" applyProtection="1">
      <protection locked="0"/>
    </xf>
    <xf numFmtId="1" fontId="26" fillId="9" borderId="1" xfId="0" applyNumberFormat="1" applyFont="1" applyFill="1" applyBorder="1" applyAlignment="1" applyProtection="1">
      <protection locked="0"/>
    </xf>
    <xf numFmtId="1" fontId="26" fillId="9" borderId="20" xfId="0" applyNumberFormat="1" applyFont="1" applyFill="1" applyBorder="1" applyAlignment="1" applyProtection="1">
      <protection locked="0"/>
    </xf>
    <xf numFmtId="1" fontId="0" fillId="9" borderId="20" xfId="0" applyNumberFormat="1" applyFont="1" applyFill="1" applyBorder="1" applyAlignment="1" applyProtection="1">
      <protection locked="0"/>
    </xf>
    <xf numFmtId="1" fontId="8" fillId="9" borderId="2" xfId="0" applyNumberFormat="1" applyFont="1" applyFill="1" applyBorder="1" applyAlignment="1" applyProtection="1">
      <alignment horizontal="center" wrapText="1"/>
      <protection locked="0"/>
    </xf>
    <xf numFmtId="9" fontId="11" fillId="10" borderId="17" xfId="0" applyNumberFormat="1" applyFont="1" applyFill="1" applyBorder="1" applyAlignment="1">
      <alignment horizontal="center" vertical="center"/>
    </xf>
    <xf numFmtId="7" fontId="11" fillId="10" borderId="0" xfId="0" applyNumberFormat="1" applyFont="1" applyFill="1" applyAlignment="1">
      <alignment horizontal="center" vertical="center"/>
    </xf>
    <xf numFmtId="7" fontId="44" fillId="10" borderId="18" xfId="0" applyNumberFormat="1" applyFont="1" applyFill="1" applyBorder="1" applyAlignment="1">
      <alignment horizontal="center" vertical="center"/>
    </xf>
    <xf numFmtId="1" fontId="8" fillId="9" borderId="2" xfId="0" applyNumberFormat="1" applyFont="1" applyFill="1" applyBorder="1" applyAlignment="1" applyProtection="1">
      <alignment wrapText="1"/>
      <protection locked="0"/>
    </xf>
    <xf numFmtId="0" fontId="25" fillId="6" borderId="16" xfId="0" applyFont="1" applyFill="1" applyBorder="1" applyAlignment="1">
      <alignment horizontal="center" vertical="center" wrapText="1"/>
    </xf>
    <xf numFmtId="0" fontId="48" fillId="6" borderId="16" xfId="0" applyFont="1" applyFill="1" applyBorder="1" applyAlignment="1">
      <alignment horizontal="center" vertical="center" wrapText="1"/>
    </xf>
    <xf numFmtId="0" fontId="0" fillId="14" borderId="0" xfId="0" applyFont="1" applyFill="1"/>
    <xf numFmtId="0" fontId="49" fillId="0" borderId="0" xfId="0" applyFont="1"/>
    <xf numFmtId="0" fontId="0" fillId="0" borderId="0" xfId="0" applyFont="1" applyFill="1" applyAlignment="1">
      <alignment horizontal="left"/>
    </xf>
    <xf numFmtId="0" fontId="25" fillId="6" borderId="17" xfId="0" applyFont="1" applyFill="1" applyBorder="1" applyAlignment="1">
      <alignment horizontal="center" vertical="center" wrapText="1"/>
    </xf>
    <xf numFmtId="0" fontId="48" fillId="6" borderId="17" xfId="0" applyFont="1" applyFill="1" applyBorder="1" applyAlignment="1">
      <alignment horizontal="center" vertical="center" wrapText="1"/>
    </xf>
    <xf numFmtId="0" fontId="50" fillId="7" borderId="17" xfId="0" applyFont="1" applyFill="1" applyBorder="1" applyAlignment="1">
      <alignment horizontal="center" vertical="center" wrapText="1"/>
    </xf>
    <xf numFmtId="9" fontId="44" fillId="8" borderId="17" xfId="0" applyNumberFormat="1" applyFont="1" applyFill="1" applyBorder="1" applyAlignment="1">
      <alignment horizontal="center" vertical="center"/>
    </xf>
    <xf numFmtId="7" fontId="11" fillId="8" borderId="17" xfId="0" applyNumberFormat="1" applyFont="1" applyFill="1" applyBorder="1" applyAlignment="1">
      <alignment horizontal="center" vertical="center"/>
    </xf>
    <xf numFmtId="7" fontId="44" fillId="8" borderId="17" xfId="0" applyNumberFormat="1" applyFont="1" applyFill="1" applyBorder="1" applyAlignment="1">
      <alignment horizontal="center" vertical="center"/>
    </xf>
    <xf numFmtId="0" fontId="45" fillId="9" borderId="36" xfId="0" applyFont="1" applyFill="1" applyBorder="1" applyAlignment="1">
      <alignment horizontal="center" vertical="center" wrapText="1"/>
    </xf>
    <xf numFmtId="0" fontId="25" fillId="6" borderId="14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 wrapText="1"/>
    </xf>
    <xf numFmtId="0" fontId="25" fillId="6" borderId="37" xfId="0" applyFont="1" applyFill="1" applyBorder="1" applyAlignment="1">
      <alignment horizontal="center" vertical="center" wrapText="1"/>
    </xf>
    <xf numFmtId="0" fontId="25" fillId="6" borderId="2" xfId="0" applyFont="1" applyFill="1" applyBorder="1" applyAlignment="1">
      <alignment horizontal="center" vertical="center" wrapText="1"/>
    </xf>
    <xf numFmtId="0" fontId="25" fillId="6" borderId="14" xfId="0" applyFont="1" applyFill="1" applyBorder="1" applyAlignment="1">
      <alignment horizontal="right" vertical="center"/>
    </xf>
    <xf numFmtId="0" fontId="25" fillId="6" borderId="15" xfId="0" applyFont="1" applyFill="1" applyBorder="1" applyAlignment="1">
      <alignment horizontal="center" vertical="center"/>
    </xf>
    <xf numFmtId="0" fontId="25" fillId="6" borderId="15" xfId="0" applyFont="1" applyFill="1" applyBorder="1" applyAlignment="1">
      <alignment horizontal="center" vertical="center" wrapText="1"/>
    </xf>
    <xf numFmtId="0" fontId="51" fillId="7" borderId="17" xfId="0" applyFont="1" applyFill="1" applyBorder="1" applyAlignment="1">
      <alignment horizontal="center" vertical="center" wrapText="1"/>
    </xf>
    <xf numFmtId="9" fontId="44" fillId="4" borderId="17" xfId="0" applyNumberFormat="1" applyFont="1" applyFill="1" applyBorder="1" applyAlignment="1">
      <alignment horizontal="center" vertical="center"/>
    </xf>
    <xf numFmtId="164" fontId="9" fillId="4" borderId="17" xfId="0" applyNumberFormat="1" applyFont="1" applyFill="1" applyBorder="1" applyAlignment="1">
      <alignment horizontal="center" vertical="center" wrapText="1"/>
    </xf>
    <xf numFmtId="0" fontId="24" fillId="6" borderId="14" xfId="0" applyFont="1" applyFill="1" applyBorder="1" applyAlignment="1">
      <alignment horizontal="center" vertical="center"/>
    </xf>
    <xf numFmtId="0" fontId="24" fillId="6" borderId="14" xfId="0" applyFont="1" applyFill="1" applyBorder="1" applyAlignment="1">
      <alignment horizontal="center" vertical="center" wrapText="1"/>
    </xf>
    <xf numFmtId="0" fontId="24" fillId="6" borderId="15" xfId="0" applyFont="1" applyFill="1" applyBorder="1" applyAlignment="1">
      <alignment horizontal="center" vertical="center"/>
    </xf>
    <xf numFmtId="0" fontId="24" fillId="6" borderId="15" xfId="0" applyFont="1" applyFill="1" applyBorder="1" applyAlignment="1">
      <alignment horizontal="center" vertical="center" wrapText="1"/>
    </xf>
    <xf numFmtId="164" fontId="8" fillId="0" borderId="9" xfId="0" applyNumberFormat="1" applyFont="1" applyFill="1" applyBorder="1" applyAlignment="1">
      <alignment wrapText="1"/>
    </xf>
    <xf numFmtId="164" fontId="8" fillId="0" borderId="1" xfId="0" applyNumberFormat="1" applyFont="1" applyFill="1" applyBorder="1" applyAlignment="1">
      <alignment horizontal="center" wrapText="1"/>
    </xf>
    <xf numFmtId="10" fontId="10" fillId="3" borderId="14" xfId="0" applyNumberFormat="1" applyFont="1" applyFill="1" applyBorder="1" applyAlignment="1">
      <alignment horizontal="center" wrapText="1"/>
    </xf>
    <xf numFmtId="9" fontId="18" fillId="14" borderId="2" xfId="0" applyNumberFormat="1" applyFont="1" applyFill="1" applyBorder="1" applyAlignment="1">
      <alignment horizontal="center"/>
    </xf>
    <xf numFmtId="10" fontId="8" fillId="3" borderId="14" xfId="0" applyNumberFormat="1" applyFont="1" applyFill="1" applyBorder="1" applyAlignment="1">
      <alignment horizontal="center" wrapText="1"/>
    </xf>
    <xf numFmtId="10" fontId="8" fillId="3" borderId="12" xfId="0" applyNumberFormat="1" applyFont="1" applyFill="1" applyBorder="1" applyAlignment="1">
      <alignment horizontal="center" wrapText="1"/>
    </xf>
    <xf numFmtId="171" fontId="52" fillId="15" borderId="0" xfId="0" applyNumberFormat="1" applyFont="1" applyFill="1" applyAlignment="1" applyProtection="1">
      <alignment horizontal="center" vertical="center"/>
    </xf>
    <xf numFmtId="7" fontId="40" fillId="7" borderId="2" xfId="2" applyNumberFormat="1" applyFont="1" applyFill="1" applyBorder="1" applyAlignment="1" applyProtection="1">
      <alignment horizontal="center" vertical="center"/>
    </xf>
    <xf numFmtId="0" fontId="42" fillId="15" borderId="2" xfId="0" applyFont="1" applyFill="1" applyBorder="1" applyAlignment="1" applyProtection="1">
      <alignment horizontal="center" vertical="center"/>
    </xf>
    <xf numFmtId="0" fontId="42" fillId="16" borderId="2" xfId="6" applyFont="1" applyFill="1" applyBorder="1" applyAlignment="1" applyProtection="1">
      <alignment horizontal="center" vertical="center"/>
    </xf>
    <xf numFmtId="9" fontId="41" fillId="16" borderId="2" xfId="0" applyNumberFormat="1" applyFont="1" applyFill="1" applyBorder="1" applyAlignment="1">
      <alignment horizontal="center"/>
    </xf>
    <xf numFmtId="7" fontId="45" fillId="7" borderId="17" xfId="0" applyNumberFormat="1" applyFont="1" applyFill="1" applyBorder="1" applyAlignment="1">
      <alignment horizontal="center" vertical="center"/>
    </xf>
    <xf numFmtId="0" fontId="0" fillId="6" borderId="9" xfId="0" applyFill="1" applyBorder="1" applyAlignment="1">
      <alignment vertical="center"/>
    </xf>
    <xf numFmtId="0" fontId="9" fillId="6" borderId="9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1" fontId="46" fillId="9" borderId="2" xfId="0" applyNumberFormat="1" applyFont="1" applyFill="1" applyBorder="1" applyAlignment="1">
      <alignment horizontal="center" vertical="center" wrapText="1"/>
    </xf>
    <xf numFmtId="9" fontId="44" fillId="17" borderId="17" xfId="0" applyNumberFormat="1" applyFont="1" applyFill="1" applyBorder="1" applyAlignment="1">
      <alignment horizontal="center" vertical="center"/>
    </xf>
    <xf numFmtId="164" fontId="11" fillId="17" borderId="6" xfId="0" applyNumberFormat="1" applyFont="1" applyFill="1" applyBorder="1" applyAlignment="1">
      <alignment horizontal="center" vertical="center" wrapText="1"/>
    </xf>
    <xf numFmtId="171" fontId="11" fillId="17" borderId="17" xfId="0" applyNumberFormat="1" applyFont="1" applyFill="1" applyBorder="1" applyAlignment="1">
      <alignment horizontal="center" vertical="center"/>
    </xf>
    <xf numFmtId="164" fontId="11" fillId="17" borderId="17" xfId="0" applyNumberFormat="1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 wrapText="1"/>
    </xf>
    <xf numFmtId="0" fontId="45" fillId="9" borderId="2" xfId="0" applyFont="1" applyFill="1" applyBorder="1" applyAlignment="1">
      <alignment horizontal="center" vertical="center" wrapText="1"/>
    </xf>
    <xf numFmtId="166" fontId="7" fillId="9" borderId="2" xfId="0" applyNumberFormat="1" applyFont="1" applyFill="1" applyBorder="1" applyAlignment="1" applyProtection="1">
      <alignment horizontal="center" wrapText="1"/>
      <protection locked="0"/>
    </xf>
    <xf numFmtId="166" fontId="8" fillId="9" borderId="2" xfId="0" applyNumberFormat="1" applyFont="1" applyFill="1" applyBorder="1" applyAlignment="1" applyProtection="1">
      <alignment horizontal="center" wrapText="1"/>
      <protection locked="0"/>
    </xf>
    <xf numFmtId="166" fontId="8" fillId="9" borderId="12" xfId="0" applyNumberFormat="1" applyFont="1" applyFill="1" applyBorder="1" applyAlignment="1" applyProtection="1">
      <alignment horizontal="center" wrapText="1"/>
      <protection locked="0"/>
    </xf>
    <xf numFmtId="166" fontId="8" fillId="9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0" fillId="0" borderId="0" xfId="0"/>
    <xf numFmtId="0" fontId="54" fillId="0" borderId="0" xfId="0" applyFont="1" applyAlignment="1">
      <alignment vertical="center" readingOrder="1"/>
    </xf>
    <xf numFmtId="0" fontId="54" fillId="0" borderId="0" xfId="0" applyFont="1" applyAlignment="1">
      <alignment vertical="center"/>
    </xf>
    <xf numFmtId="0" fontId="0" fillId="0" borderId="0" xfId="0"/>
    <xf numFmtId="0" fontId="0" fillId="0" borderId="0" xfId="0"/>
    <xf numFmtId="0" fontId="8" fillId="0" borderId="0" xfId="0" applyFont="1" applyFill="1"/>
    <xf numFmtId="0" fontId="8" fillId="0" borderId="0" xfId="0" applyFont="1"/>
    <xf numFmtId="166" fontId="8" fillId="0" borderId="14" xfId="0" applyNumberFormat="1" applyFont="1" applyFill="1" applyBorder="1" applyAlignment="1">
      <alignment horizontal="center" wrapText="1"/>
    </xf>
    <xf numFmtId="1" fontId="8" fillId="9" borderId="14" xfId="0" applyNumberFormat="1" applyFont="1" applyFill="1" applyBorder="1" applyAlignment="1" applyProtection="1">
      <alignment horizontal="center" wrapText="1"/>
      <protection locked="0"/>
    </xf>
    <xf numFmtId="164" fontId="8" fillId="0" borderId="14" xfId="0" applyNumberFormat="1" applyFont="1" applyFill="1" applyBorder="1" applyAlignment="1">
      <alignment wrapText="1"/>
    </xf>
    <xf numFmtId="9" fontId="18" fillId="14" borderId="14" xfId="0" applyNumberFormat="1" applyFont="1" applyFill="1" applyBorder="1" applyAlignment="1">
      <alignment horizontal="center"/>
    </xf>
    <xf numFmtId="164" fontId="8" fillId="0" borderId="14" xfId="0" applyNumberFormat="1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61" fillId="0" borderId="0" xfId="0" applyFont="1" applyBorder="1" applyAlignment="1">
      <alignment horizontal="center" vertical="center" wrapText="1"/>
    </xf>
    <xf numFmtId="0" fontId="62" fillId="0" borderId="0" xfId="0" applyFont="1" applyAlignment="1">
      <alignment horizontal="left"/>
    </xf>
    <xf numFmtId="0" fontId="0" fillId="0" borderId="0" xfId="0" applyAlignment="1">
      <alignment horizontal="left"/>
    </xf>
    <xf numFmtId="9" fontId="9" fillId="14" borderId="0" xfId="0" applyNumberFormat="1" applyFont="1" applyFill="1" applyBorder="1" applyAlignment="1">
      <alignment wrapText="1"/>
    </xf>
    <xf numFmtId="0" fontId="61" fillId="0" borderId="40" xfId="0" applyFont="1" applyBorder="1" applyAlignment="1">
      <alignment horizontal="center" vertical="center" wrapText="1"/>
    </xf>
    <xf numFmtId="0" fontId="61" fillId="0" borderId="41" xfId="0" applyFont="1" applyBorder="1" applyAlignment="1">
      <alignment horizontal="center" vertical="center" wrapText="1"/>
    </xf>
    <xf numFmtId="0" fontId="61" fillId="18" borderId="41" xfId="0" applyFont="1" applyFill="1" applyBorder="1" applyAlignment="1">
      <alignment horizontal="center" vertical="center" wrapText="1"/>
    </xf>
    <xf numFmtId="0" fontId="61" fillId="0" borderId="41" xfId="0" applyFont="1" applyBorder="1" applyAlignment="1">
      <alignment horizontal="center" wrapText="1"/>
    </xf>
    <xf numFmtId="174" fontId="63" fillId="0" borderId="45" xfId="0" applyNumberFormat="1" applyFont="1" applyFill="1" applyBorder="1" applyAlignment="1">
      <alignment horizontal="center" wrapText="1"/>
    </xf>
    <xf numFmtId="5" fontId="35" fillId="0" borderId="45" xfId="0" applyNumberFormat="1" applyFont="1" applyFill="1" applyBorder="1" applyAlignment="1">
      <alignment horizontal="right" wrapText="1"/>
    </xf>
    <xf numFmtId="175" fontId="35" fillId="18" borderId="45" xfId="0" applyNumberFormat="1" applyFont="1" applyFill="1" applyBorder="1" applyAlignment="1" applyProtection="1">
      <alignment horizontal="right" wrapText="1"/>
      <protection locked="0"/>
    </xf>
    <xf numFmtId="1" fontId="35" fillId="0" borderId="46" xfId="0" applyNumberFormat="1" applyFont="1" applyFill="1" applyBorder="1" applyAlignment="1">
      <alignment horizontal="right" wrapText="1"/>
    </xf>
    <xf numFmtId="9" fontId="65" fillId="0" borderId="47" xfId="0" applyNumberFormat="1" applyFont="1" applyFill="1" applyBorder="1" applyAlignment="1">
      <alignment horizontal="center" vertical="center" wrapText="1"/>
    </xf>
    <xf numFmtId="7" fontId="35" fillId="0" borderId="48" xfId="0" applyNumberFormat="1" applyFont="1" applyBorder="1" applyAlignment="1">
      <alignment horizontal="center"/>
    </xf>
    <xf numFmtId="171" fontId="66" fillId="0" borderId="49" xfId="0" applyNumberFormat="1" applyFont="1" applyBorder="1" applyAlignment="1">
      <alignment horizontal="center"/>
    </xf>
    <xf numFmtId="0" fontId="0" fillId="0" borderId="0" xfId="0" applyFill="1" applyAlignment="1">
      <alignment vertical="center"/>
    </xf>
    <xf numFmtId="174" fontId="63" fillId="0" borderId="2" xfId="0" applyNumberFormat="1" applyFont="1" applyFill="1" applyBorder="1" applyAlignment="1">
      <alignment horizontal="center" wrapText="1"/>
    </xf>
    <xf numFmtId="5" fontId="35" fillId="0" borderId="2" xfId="0" applyNumberFormat="1" applyFont="1" applyFill="1" applyBorder="1" applyAlignment="1">
      <alignment horizontal="right" wrapText="1"/>
    </xf>
    <xf numFmtId="175" fontId="35" fillId="18" borderId="2" xfId="0" applyNumberFormat="1" applyFont="1" applyFill="1" applyBorder="1" applyAlignment="1" applyProtection="1">
      <alignment horizontal="right" wrapText="1"/>
      <protection locked="0"/>
    </xf>
    <xf numFmtId="1" fontId="35" fillId="0" borderId="51" xfId="0" applyNumberFormat="1" applyFont="1" applyFill="1" applyBorder="1" applyAlignment="1">
      <alignment horizontal="right" wrapText="1"/>
    </xf>
    <xf numFmtId="9" fontId="65" fillId="0" borderId="52" xfId="0" applyNumberFormat="1" applyFont="1" applyFill="1" applyBorder="1" applyAlignment="1">
      <alignment horizontal="center" vertical="center" wrapText="1"/>
    </xf>
    <xf numFmtId="1" fontId="35" fillId="0" borderId="54" xfId="0" applyNumberFormat="1" applyFont="1" applyFill="1" applyBorder="1" applyAlignment="1">
      <alignment horizontal="right" wrapText="1"/>
    </xf>
    <xf numFmtId="9" fontId="65" fillId="0" borderId="12" xfId="0" applyNumberFormat="1" applyFont="1" applyFill="1" applyBorder="1" applyAlignment="1">
      <alignment horizontal="center" vertical="center" wrapText="1"/>
    </xf>
    <xf numFmtId="1" fontId="35" fillId="0" borderId="56" xfId="0" applyNumberFormat="1" applyFont="1" applyFill="1" applyBorder="1" applyAlignment="1">
      <alignment horizontal="right" wrapText="1"/>
    </xf>
    <xf numFmtId="9" fontId="65" fillId="0" borderId="45" xfId="0" applyNumberFormat="1" applyFont="1" applyFill="1" applyBorder="1" applyAlignment="1">
      <alignment horizontal="center" vertical="center" wrapText="1"/>
    </xf>
    <xf numFmtId="175" fontId="35" fillId="18" borderId="58" xfId="0" applyNumberFormat="1" applyFont="1" applyFill="1" applyBorder="1" applyAlignment="1" applyProtection="1">
      <alignment horizontal="right" wrapText="1"/>
      <protection locked="0"/>
    </xf>
    <xf numFmtId="1" fontId="35" fillId="0" borderId="59" xfId="0" applyNumberFormat="1" applyFont="1" applyFill="1" applyBorder="1" applyAlignment="1">
      <alignment horizontal="right" wrapText="1"/>
    </xf>
    <xf numFmtId="1" fontId="35" fillId="18" borderId="54" xfId="0" applyNumberFormat="1" applyFont="1" applyFill="1" applyBorder="1" applyAlignment="1" applyProtection="1">
      <alignment horizontal="right" wrapText="1"/>
      <protection locked="0"/>
    </xf>
    <xf numFmtId="0" fontId="0" fillId="0" borderId="0" xfId="0" applyFill="1" applyAlignment="1">
      <alignment horizontal="left"/>
    </xf>
    <xf numFmtId="1" fontId="35" fillId="18" borderId="56" xfId="0" applyNumberFormat="1" applyFont="1" applyFill="1" applyBorder="1" applyAlignment="1" applyProtection="1">
      <alignment horizontal="right" wrapText="1"/>
      <protection locked="0"/>
    </xf>
    <xf numFmtId="174" fontId="63" fillId="0" borderId="14" xfId="0" applyNumberFormat="1" applyFont="1" applyFill="1" applyBorder="1" applyAlignment="1">
      <alignment horizontal="center" wrapText="1"/>
    </xf>
    <xf numFmtId="5" fontId="35" fillId="0" borderId="44" xfId="0" applyNumberFormat="1" applyFont="1" applyFill="1" applyBorder="1" applyAlignment="1">
      <alignment horizontal="right" wrapText="1"/>
    </xf>
    <xf numFmtId="1" fontId="35" fillId="18" borderId="62" xfId="0" applyNumberFormat="1" applyFont="1" applyFill="1" applyBorder="1" applyAlignment="1" applyProtection="1">
      <alignment horizontal="right" wrapText="1"/>
      <protection locked="0"/>
    </xf>
    <xf numFmtId="1" fontId="35" fillId="0" borderId="62" xfId="0" applyNumberFormat="1" applyFont="1" applyFill="1" applyBorder="1" applyAlignment="1">
      <alignment horizontal="right" wrapText="1"/>
    </xf>
    <xf numFmtId="9" fontId="65" fillId="0" borderId="44" xfId="0" applyNumberFormat="1" applyFont="1" applyFill="1" applyBorder="1" applyAlignment="1">
      <alignment horizontal="center" vertical="center" wrapText="1"/>
    </xf>
    <xf numFmtId="7" fontId="35" fillId="0" borderId="63" xfId="0" applyNumberFormat="1" applyFont="1" applyBorder="1" applyAlignment="1">
      <alignment horizontal="center"/>
    </xf>
    <xf numFmtId="171" fontId="66" fillId="0" borderId="64" xfId="0" applyNumberFormat="1" applyFont="1" applyBorder="1" applyAlignment="1">
      <alignment horizontal="center"/>
    </xf>
    <xf numFmtId="174" fontId="63" fillId="0" borderId="67" xfId="0" applyNumberFormat="1" applyFont="1" applyFill="1" applyBorder="1" applyAlignment="1">
      <alignment horizontal="center" wrapText="1"/>
    </xf>
    <xf numFmtId="5" fontId="35" fillId="0" borderId="67" xfId="0" applyNumberFormat="1" applyFont="1" applyFill="1" applyBorder="1" applyAlignment="1">
      <alignment horizontal="right" wrapText="1"/>
    </xf>
    <xf numFmtId="1" fontId="35" fillId="18" borderId="68" xfId="0" applyNumberFormat="1" applyFont="1" applyFill="1" applyBorder="1" applyAlignment="1" applyProtection="1">
      <alignment horizontal="right" wrapText="1"/>
      <protection locked="0"/>
    </xf>
    <xf numFmtId="1" fontId="35" fillId="0" borderId="68" xfId="0" applyNumberFormat="1" applyFont="1" applyFill="1" applyBorder="1" applyAlignment="1">
      <alignment horizontal="right" wrapText="1"/>
    </xf>
    <xf numFmtId="9" fontId="65" fillId="0" borderId="67" xfId="0" applyNumberFormat="1" applyFont="1" applyFill="1" applyBorder="1" applyAlignment="1">
      <alignment horizontal="center" vertical="center" wrapText="1"/>
    </xf>
    <xf numFmtId="7" fontId="35" fillId="0" borderId="69" xfId="0" applyNumberFormat="1" applyFont="1" applyBorder="1" applyAlignment="1">
      <alignment horizontal="center"/>
    </xf>
    <xf numFmtId="171" fontId="66" fillId="0" borderId="70" xfId="0" applyNumberFormat="1" applyFont="1" applyBorder="1" applyAlignment="1">
      <alignment horizontal="center"/>
    </xf>
    <xf numFmtId="171" fontId="66" fillId="0" borderId="73" xfId="0" applyNumberFormat="1" applyFont="1" applyBorder="1" applyAlignment="1">
      <alignment horizontal="center"/>
    </xf>
    <xf numFmtId="174" fontId="63" fillId="0" borderId="77" xfId="0" applyNumberFormat="1" applyFont="1" applyFill="1" applyBorder="1" applyAlignment="1">
      <alignment horizontal="center" wrapText="1"/>
    </xf>
    <xf numFmtId="1" fontId="35" fillId="18" borderId="78" xfId="0" applyNumberFormat="1" applyFont="1" applyFill="1" applyBorder="1" applyAlignment="1" applyProtection="1">
      <alignment horizontal="right" wrapText="1"/>
      <protection locked="0"/>
    </xf>
    <xf numFmtId="1" fontId="35" fillId="0" borderId="78" xfId="0" applyNumberFormat="1" applyFont="1" applyFill="1" applyBorder="1" applyAlignment="1">
      <alignment horizontal="right" wrapText="1"/>
    </xf>
    <xf numFmtId="9" fontId="65" fillId="0" borderId="79" xfId="0" applyNumberFormat="1" applyFont="1" applyFill="1" applyBorder="1" applyAlignment="1">
      <alignment horizontal="center" vertical="center" wrapText="1"/>
    </xf>
    <xf numFmtId="7" fontId="35" fillId="0" borderId="80" xfId="0" applyNumberFormat="1" applyFont="1" applyBorder="1" applyAlignment="1">
      <alignment horizontal="center"/>
    </xf>
    <xf numFmtId="171" fontId="66" fillId="0" borderId="81" xfId="0" applyNumberFormat="1" applyFont="1" applyBorder="1" applyAlignment="1">
      <alignment horizontal="center"/>
    </xf>
    <xf numFmtId="5" fontId="35" fillId="0" borderId="82" xfId="0" applyNumberFormat="1" applyFont="1" applyFill="1" applyBorder="1" applyAlignment="1">
      <alignment horizontal="right" wrapText="1"/>
    </xf>
    <xf numFmtId="0" fontId="63" fillId="0" borderId="45" xfId="0" applyFont="1" applyFill="1" applyBorder="1" applyAlignment="1">
      <alignment vertical="center" wrapText="1"/>
    </xf>
    <xf numFmtId="10" fontId="65" fillId="0" borderId="47" xfId="0" applyNumberFormat="1" applyFont="1" applyFill="1" applyBorder="1" applyAlignment="1">
      <alignment horizontal="center" vertical="center" wrapText="1"/>
    </xf>
    <xf numFmtId="0" fontId="63" fillId="0" borderId="2" xfId="0" applyFont="1" applyFill="1" applyBorder="1" applyAlignment="1">
      <alignment vertical="center" wrapText="1"/>
    </xf>
    <xf numFmtId="10" fontId="65" fillId="0" borderId="52" xfId="0" applyNumberFormat="1" applyFont="1" applyFill="1" applyBorder="1" applyAlignment="1">
      <alignment horizontal="center" vertical="center" wrapText="1"/>
    </xf>
    <xf numFmtId="0" fontId="63" fillId="0" borderId="58" xfId="0" applyFont="1" applyFill="1" applyBorder="1" applyAlignment="1">
      <alignment vertical="center" wrapText="1"/>
    </xf>
    <xf numFmtId="174" fontId="63" fillId="0" borderId="58" xfId="0" applyNumberFormat="1" applyFont="1" applyFill="1" applyBorder="1" applyAlignment="1">
      <alignment horizontal="center" wrapText="1"/>
    </xf>
    <xf numFmtId="10" fontId="65" fillId="0" borderId="87" xfId="0" applyNumberFormat="1" applyFont="1" applyFill="1" applyBorder="1" applyAlignment="1">
      <alignment horizontal="center" vertical="center" wrapText="1"/>
    </xf>
    <xf numFmtId="0" fontId="63" fillId="0" borderId="45" xfId="7" applyNumberFormat="1" applyFont="1" applyFill="1" applyBorder="1" applyAlignment="1">
      <alignment horizontal="left" vertical="center"/>
    </xf>
    <xf numFmtId="10" fontId="65" fillId="0" borderId="12" xfId="0" applyNumberFormat="1" applyFont="1" applyFill="1" applyBorder="1" applyAlignment="1">
      <alignment horizontal="center" vertical="center" wrapText="1"/>
    </xf>
    <xf numFmtId="0" fontId="63" fillId="0" borderId="2" xfId="7" applyNumberFormat="1" applyFont="1" applyFill="1" applyBorder="1" applyAlignment="1">
      <alignment horizontal="left" vertical="center"/>
    </xf>
    <xf numFmtId="10" fontId="65" fillId="0" borderId="45" xfId="0" applyNumberFormat="1" applyFont="1" applyFill="1" applyBorder="1" applyAlignment="1">
      <alignment horizontal="center" vertical="center" wrapText="1"/>
    </xf>
    <xf numFmtId="0" fontId="63" fillId="0" borderId="58" xfId="7" applyNumberFormat="1" applyFont="1" applyFill="1" applyBorder="1" applyAlignment="1">
      <alignment horizontal="left" vertical="center"/>
    </xf>
    <xf numFmtId="0" fontId="63" fillId="0" borderId="54" xfId="0" applyFont="1" applyFill="1" applyBorder="1" applyAlignment="1">
      <alignment horizontal="left" vertical="center" wrapText="1"/>
    </xf>
    <xf numFmtId="0" fontId="63" fillId="0" borderId="56" xfId="0" applyFont="1" applyFill="1" applyBorder="1" applyAlignment="1">
      <alignment horizontal="left" vertical="center" wrapText="1"/>
    </xf>
    <xf numFmtId="0" fontId="63" fillId="0" borderId="59" xfId="0" applyFont="1" applyFill="1" applyBorder="1" applyAlignment="1">
      <alignment horizontal="left" vertical="center" wrapText="1"/>
    </xf>
    <xf numFmtId="1" fontId="35" fillId="18" borderId="59" xfId="0" applyNumberFormat="1" applyFont="1" applyFill="1" applyBorder="1" applyAlignment="1" applyProtection="1">
      <alignment horizontal="right" wrapText="1"/>
      <protection locked="0"/>
    </xf>
    <xf numFmtId="0" fontId="35" fillId="18" borderId="54" xfId="0" applyFont="1" applyFill="1" applyBorder="1" applyAlignment="1" applyProtection="1">
      <alignment horizontal="right" wrapText="1"/>
      <protection locked="0"/>
    </xf>
    <xf numFmtId="0" fontId="35" fillId="18" borderId="56" xfId="0" applyFont="1" applyFill="1" applyBorder="1" applyAlignment="1" applyProtection="1">
      <alignment horizontal="right" wrapText="1"/>
      <protection locked="0"/>
    </xf>
    <xf numFmtId="0" fontId="35" fillId="18" borderId="59" xfId="0" applyFont="1" applyFill="1" applyBorder="1" applyAlignment="1" applyProtection="1">
      <alignment horizontal="right" wrapText="1"/>
      <protection locked="0"/>
    </xf>
    <xf numFmtId="0" fontId="63" fillId="0" borderId="62" xfId="0" applyFont="1" applyFill="1" applyBorder="1" applyAlignment="1">
      <alignment horizontal="left" vertical="center" wrapText="1"/>
    </xf>
    <xf numFmtId="0" fontId="35" fillId="18" borderId="62" xfId="0" applyFont="1" applyFill="1" applyBorder="1" applyAlignment="1" applyProtection="1">
      <alignment horizontal="right" wrapText="1"/>
      <protection locked="0"/>
    </xf>
    <xf numFmtId="0" fontId="63" fillId="0" borderId="45" xfId="0" applyNumberFormat="1" applyFont="1" applyFill="1" applyBorder="1" applyAlignment="1">
      <alignment horizontal="left" vertical="center" wrapText="1"/>
    </xf>
    <xf numFmtId="1" fontId="71" fillId="18" borderId="45" xfId="0" applyNumberFormat="1" applyFont="1" applyFill="1" applyBorder="1" applyAlignment="1" applyProtection="1">
      <alignment horizontal="right"/>
      <protection locked="0"/>
    </xf>
    <xf numFmtId="0" fontId="63" fillId="0" borderId="2" xfId="0" applyNumberFormat="1" applyFont="1" applyFill="1" applyBorder="1" applyAlignment="1">
      <alignment horizontal="left" vertical="center" wrapText="1"/>
    </xf>
    <xf numFmtId="1" fontId="71" fillId="18" borderId="2" xfId="0" applyNumberFormat="1" applyFont="1" applyFill="1" applyBorder="1" applyAlignment="1" applyProtection="1">
      <alignment horizontal="right"/>
      <protection locked="0"/>
    </xf>
    <xf numFmtId="0" fontId="63" fillId="0" borderId="58" xfId="0" applyNumberFormat="1" applyFont="1" applyFill="1" applyBorder="1" applyAlignment="1">
      <alignment horizontal="left" vertical="center" wrapText="1"/>
    </xf>
    <xf numFmtId="1" fontId="71" fillId="18" borderId="58" xfId="0" applyNumberFormat="1" applyFont="1" applyFill="1" applyBorder="1" applyAlignment="1" applyProtection="1">
      <alignment horizontal="right"/>
      <protection locked="0"/>
    </xf>
    <xf numFmtId="0" fontId="63" fillId="0" borderId="0" xfId="0" applyFont="1" applyFill="1" applyBorder="1" applyAlignment="1">
      <alignment vertical="center" wrapText="1"/>
    </xf>
    <xf numFmtId="174" fontId="66" fillId="0" borderId="0" xfId="0" applyNumberFormat="1" applyFont="1" applyFill="1" applyBorder="1" applyAlignment="1">
      <alignment horizontal="right" wrapText="1"/>
    </xf>
    <xf numFmtId="175" fontId="35" fillId="0" borderId="0" xfId="0" applyNumberFormat="1" applyFont="1" applyFill="1" applyBorder="1" applyAlignment="1">
      <alignment horizontal="right" wrapText="1"/>
    </xf>
    <xf numFmtId="0" fontId="62" fillId="0" borderId="0" xfId="0" applyFont="1" applyAlignment="1">
      <alignment wrapText="1"/>
    </xf>
    <xf numFmtId="0" fontId="62" fillId="0" borderId="0" xfId="0" applyFont="1" applyFill="1" applyAlignment="1">
      <alignment wrapText="1"/>
    </xf>
    <xf numFmtId="174" fontId="66" fillId="0" borderId="0" xfId="0" applyNumberFormat="1" applyFont="1" applyFill="1" applyAlignment="1">
      <alignment wrapText="1"/>
    </xf>
    <xf numFmtId="174" fontId="66" fillId="0" borderId="0" xfId="0" applyNumberFormat="1" applyFont="1" applyAlignment="1">
      <alignment wrapText="1"/>
    </xf>
    <xf numFmtId="49" fontId="0" fillId="0" borderId="2" xfId="0" applyNumberFormat="1" applyBorder="1" applyAlignment="1" applyProtection="1">
      <alignment vertical="center"/>
    </xf>
    <xf numFmtId="171" fontId="72" fillId="13" borderId="33" xfId="2" applyNumberFormat="1" applyFont="1" applyFill="1" applyBorder="1" applyAlignment="1" applyProtection="1">
      <alignment horizontal="center" vertical="center"/>
    </xf>
    <xf numFmtId="171" fontId="72" fillId="12" borderId="33" xfId="2" applyNumberFormat="1" applyFont="1" applyFill="1" applyBorder="1" applyAlignment="1" applyProtection="1">
      <alignment horizontal="center" vertical="center"/>
    </xf>
    <xf numFmtId="171" fontId="72" fillId="10" borderId="33" xfId="2" applyNumberFormat="1" applyFont="1" applyFill="1" applyBorder="1" applyAlignment="1" applyProtection="1">
      <alignment horizontal="center" vertical="center"/>
    </xf>
    <xf numFmtId="171" fontId="72" fillId="9" borderId="33" xfId="2" applyNumberFormat="1" applyFont="1" applyFill="1" applyBorder="1" applyAlignment="1" applyProtection="1">
      <alignment horizontal="center" vertical="center"/>
    </xf>
    <xf numFmtId="171" fontId="73" fillId="23" borderId="2" xfId="0" applyNumberFormat="1" applyFont="1" applyFill="1" applyBorder="1" applyAlignment="1" applyProtection="1">
      <alignment horizontal="center"/>
    </xf>
    <xf numFmtId="171" fontId="73" fillId="21" borderId="2" xfId="0" applyNumberFormat="1" applyFont="1" applyFill="1" applyBorder="1" applyAlignment="1" applyProtection="1">
      <alignment horizontal="center"/>
    </xf>
    <xf numFmtId="171" fontId="73" fillId="11" borderId="33" xfId="2" applyNumberFormat="1" applyFont="1" applyFill="1" applyBorder="1" applyAlignment="1" applyProtection="1">
      <alignment horizontal="center" vertical="center"/>
    </xf>
    <xf numFmtId="171" fontId="35" fillId="0" borderId="45" xfId="0" applyNumberFormat="1" applyFont="1" applyFill="1" applyBorder="1" applyAlignment="1">
      <alignment horizontal="right" wrapText="1"/>
    </xf>
    <xf numFmtId="171" fontId="35" fillId="0" borderId="2" xfId="0" applyNumberFormat="1" applyFont="1" applyFill="1" applyBorder="1" applyAlignment="1">
      <alignment horizontal="right" wrapText="1"/>
    </xf>
    <xf numFmtId="171" fontId="35" fillId="0" borderId="58" xfId="0" applyNumberFormat="1" applyFont="1" applyFill="1" applyBorder="1" applyAlignment="1">
      <alignment horizontal="right" wrapText="1"/>
    </xf>
    <xf numFmtId="171" fontId="35" fillId="0" borderId="54" xfId="0" applyNumberFormat="1" applyFont="1" applyFill="1" applyBorder="1" applyAlignment="1">
      <alignment horizontal="right" wrapText="1"/>
    </xf>
    <xf numFmtId="171" fontId="35" fillId="0" borderId="56" xfId="0" applyNumberFormat="1" applyFont="1" applyFill="1" applyBorder="1" applyAlignment="1">
      <alignment horizontal="right" wrapText="1"/>
    </xf>
    <xf numFmtId="171" fontId="35" fillId="0" borderId="59" xfId="0" applyNumberFormat="1" applyFont="1" applyFill="1" applyBorder="1" applyAlignment="1">
      <alignment horizontal="right" wrapText="1"/>
    </xf>
    <xf numFmtId="171" fontId="35" fillId="0" borderId="62" xfId="0" applyNumberFormat="1" applyFont="1" applyFill="1" applyBorder="1" applyAlignment="1">
      <alignment horizontal="right" wrapText="1"/>
    </xf>
    <xf numFmtId="171" fontId="71" fillId="0" borderId="45" xfId="0" applyNumberFormat="1" applyFont="1" applyFill="1" applyBorder="1" applyAlignment="1">
      <alignment horizontal="right"/>
    </xf>
    <xf numFmtId="171" fontId="71" fillId="0" borderId="2" xfId="0" applyNumberFormat="1" applyFont="1" applyFill="1" applyBorder="1" applyAlignment="1">
      <alignment horizontal="right"/>
    </xf>
    <xf numFmtId="171" fontId="71" fillId="0" borderId="58" xfId="0" applyNumberFormat="1" applyFont="1" applyFill="1" applyBorder="1" applyAlignment="1">
      <alignment horizontal="right"/>
    </xf>
    <xf numFmtId="171" fontId="61" fillId="0" borderId="0" xfId="0" applyNumberFormat="1" applyFont="1" applyBorder="1" applyAlignment="1">
      <alignment horizontal="center" vertical="center" wrapText="1"/>
    </xf>
    <xf numFmtId="171" fontId="61" fillId="0" borderId="41" xfId="0" applyNumberFormat="1" applyFont="1" applyBorder="1" applyAlignment="1">
      <alignment horizontal="center" vertical="center" wrapText="1"/>
    </xf>
    <xf numFmtId="171" fontId="35" fillId="0" borderId="46" xfId="0" applyNumberFormat="1" applyFont="1" applyFill="1" applyBorder="1" applyAlignment="1">
      <alignment horizontal="right" wrapText="1"/>
    </xf>
    <xf numFmtId="171" fontId="35" fillId="0" borderId="51" xfId="0" applyNumberFormat="1" applyFont="1" applyFill="1" applyBorder="1" applyAlignment="1">
      <alignment horizontal="right" wrapText="1"/>
    </xf>
    <xf numFmtId="171" fontId="35" fillId="0" borderId="86" xfId="0" applyNumberFormat="1" applyFont="1" applyFill="1" applyBorder="1" applyAlignment="1">
      <alignment horizontal="right" wrapText="1"/>
    </xf>
    <xf numFmtId="171" fontId="35" fillId="0" borderId="0" xfId="0" applyNumberFormat="1" applyFont="1" applyFill="1" applyBorder="1" applyAlignment="1">
      <alignment horizontal="right" wrapText="1"/>
    </xf>
    <xf numFmtId="171" fontId="62" fillId="0" borderId="0" xfId="0" applyNumberFormat="1" applyFont="1" applyFill="1" applyAlignment="1">
      <alignment wrapText="1"/>
    </xf>
    <xf numFmtId="171" fontId="62" fillId="0" borderId="0" xfId="0" applyNumberFormat="1" applyFont="1" applyAlignment="1">
      <alignment wrapText="1"/>
    </xf>
    <xf numFmtId="171" fontId="62" fillId="0" borderId="0" xfId="0" applyNumberFormat="1" applyFont="1" applyAlignment="1">
      <alignment horizontal="left"/>
    </xf>
    <xf numFmtId="171" fontId="0" fillId="0" borderId="0" xfId="0" applyNumberFormat="1" applyAlignment="1">
      <alignment horizontal="left"/>
    </xf>
    <xf numFmtId="171" fontId="61" fillId="0" borderId="41" xfId="0" applyNumberFormat="1" applyFont="1" applyBorder="1" applyAlignment="1">
      <alignment horizontal="center" wrapText="1"/>
    </xf>
    <xf numFmtId="171" fontId="70" fillId="0" borderId="48" xfId="0" applyNumberFormat="1" applyFont="1" applyBorder="1" applyAlignment="1">
      <alignment horizontal="center"/>
    </xf>
    <xf numFmtId="171" fontId="62" fillId="0" borderId="0" xfId="0" applyNumberFormat="1" applyFont="1"/>
    <xf numFmtId="171" fontId="0" fillId="0" borderId="0" xfId="0" applyNumberFormat="1"/>
    <xf numFmtId="0" fontId="50" fillId="7" borderId="17" xfId="0" applyFont="1" applyFill="1" applyBorder="1" applyAlignment="1" applyProtection="1">
      <alignment horizontal="center" vertical="center" wrapText="1"/>
      <protection locked="0"/>
    </xf>
    <xf numFmtId="164" fontId="9" fillId="5" borderId="9" xfId="0" applyNumberFormat="1" applyFont="1" applyFill="1" applyBorder="1" applyAlignment="1">
      <alignment horizontal="center" wrapText="1"/>
    </xf>
    <xf numFmtId="164" fontId="9" fillId="5" borderId="1" xfId="0" applyNumberFormat="1" applyFont="1" applyFill="1" applyBorder="1" applyAlignment="1">
      <alignment horizontal="center" wrapText="1"/>
    </xf>
    <xf numFmtId="10" fontId="11" fillId="4" borderId="2" xfId="0" applyNumberFormat="1" applyFont="1" applyFill="1" applyBorder="1" applyAlignment="1">
      <alignment horizontal="center" wrapText="1"/>
    </xf>
    <xf numFmtId="168" fontId="9" fillId="4" borderId="9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168" fontId="9" fillId="5" borderId="9" xfId="0" applyNumberFormat="1" applyFont="1" applyFill="1" applyBorder="1" applyAlignment="1">
      <alignment horizontal="center" wrapText="1"/>
    </xf>
    <xf numFmtId="49" fontId="57" fillId="0" borderId="0" xfId="0" applyNumberFormat="1" applyFont="1" applyAlignment="1">
      <alignment horizontal="left" vertical="center"/>
    </xf>
    <xf numFmtId="0" fontId="0" fillId="0" borderId="0" xfId="0" applyAlignment="1" applyProtection="1">
      <alignment horizontal="center" vertical="center"/>
    </xf>
    <xf numFmtId="0" fontId="58" fillId="0" borderId="0" xfId="0" applyFont="1" applyAlignment="1">
      <alignment horizontal="center"/>
    </xf>
    <xf numFmtId="49" fontId="56" fillId="0" borderId="0" xfId="0" applyNumberFormat="1" applyFont="1" applyAlignment="1">
      <alignment horizontal="left" vertical="center" wrapText="1"/>
    </xf>
    <xf numFmtId="49" fontId="57" fillId="0" borderId="0" xfId="0" applyNumberFormat="1" applyFont="1" applyAlignment="1">
      <alignment horizontal="left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wrapText="1"/>
    </xf>
    <xf numFmtId="0" fontId="0" fillId="0" borderId="10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14" xfId="0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164" fontId="13" fillId="0" borderId="3" xfId="0" applyNumberFormat="1" applyFont="1" applyFill="1" applyBorder="1" applyAlignment="1">
      <alignment wrapText="1"/>
    </xf>
    <xf numFmtId="0" fontId="0" fillId="0" borderId="13" xfId="0" applyBorder="1" applyAlignment="1">
      <alignment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4" xfId="0" applyBorder="1" applyAlignment="1">
      <alignment wrapText="1"/>
    </xf>
    <xf numFmtId="0" fontId="0" fillId="0" borderId="14" xfId="0" applyFont="1" applyBorder="1" applyAlignment="1">
      <alignment vertical="center" wrapText="1"/>
    </xf>
    <xf numFmtId="0" fontId="0" fillId="0" borderId="15" xfId="0" applyFont="1" applyBorder="1" applyAlignment="1">
      <alignment vertical="center" wrapText="1"/>
    </xf>
    <xf numFmtId="0" fontId="0" fillId="0" borderId="12" xfId="0" applyFont="1" applyBorder="1" applyAlignment="1">
      <alignment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0" fillId="0" borderId="14" xfId="0" applyFont="1" applyBorder="1" applyAlignment="1">
      <alignment horizontal="center" vertical="center" wrapText="1"/>
    </xf>
    <xf numFmtId="164" fontId="13" fillId="0" borderId="13" xfId="0" applyNumberFormat="1" applyFont="1" applyFill="1" applyBorder="1" applyAlignment="1">
      <alignment wrapText="1"/>
    </xf>
    <xf numFmtId="164" fontId="13" fillId="0" borderId="4" xfId="0" applyNumberFormat="1" applyFont="1" applyFill="1" applyBorder="1" applyAlignment="1">
      <alignment wrapText="1"/>
    </xf>
    <xf numFmtId="0" fontId="0" fillId="0" borderId="3" xfId="0" applyFont="1" applyFill="1" applyBorder="1" applyAlignment="1">
      <alignment vertical="center" wrapText="1"/>
    </xf>
    <xf numFmtId="0" fontId="0" fillId="0" borderId="7" xfId="0" applyFont="1" applyFill="1" applyBorder="1" applyAlignment="1">
      <alignment vertical="center" wrapText="1"/>
    </xf>
    <xf numFmtId="0" fontId="0" fillId="0" borderId="13" xfId="0" applyFont="1" applyBorder="1" applyAlignment="1">
      <alignment vertical="center" wrapText="1"/>
    </xf>
    <xf numFmtId="0" fontId="0" fillId="0" borderId="8" xfId="0" applyFont="1" applyBorder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11" xfId="0" applyFont="1" applyBorder="1" applyAlignment="1">
      <alignment vertical="center" wrapText="1"/>
    </xf>
    <xf numFmtId="0" fontId="8" fillId="0" borderId="3" xfId="0" applyFont="1" applyFill="1" applyBorder="1" applyAlignment="1">
      <alignment horizontal="center" wrapText="1"/>
    </xf>
    <xf numFmtId="0" fontId="8" fillId="0" borderId="7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0" fontId="8" fillId="0" borderId="11" xfId="0" applyFont="1" applyBorder="1" applyAlignment="1">
      <alignment horizontal="center" wrapText="1"/>
    </xf>
    <xf numFmtId="0" fontId="9" fillId="2" borderId="10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 wrapText="1"/>
    </xf>
    <xf numFmtId="0" fontId="12" fillId="0" borderId="7" xfId="0" applyFont="1" applyFill="1" applyBorder="1" applyAlignment="1">
      <alignment horizontal="center" wrapText="1"/>
    </xf>
    <xf numFmtId="0" fontId="12" fillId="0" borderId="13" xfId="0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wrapText="1"/>
    </xf>
    <xf numFmtId="0" fontId="10" fillId="2" borderId="6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0" fontId="53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0" xfId="0" applyAlignment="1">
      <alignment horizontal="right"/>
    </xf>
    <xf numFmtId="0" fontId="16" fillId="0" borderId="0" xfId="1" applyFont="1" applyAlignment="1" applyProtection="1"/>
    <xf numFmtId="0" fontId="10" fillId="0" borderId="0" xfId="0" applyFont="1" applyAlignment="1"/>
    <xf numFmtId="0" fontId="0" fillId="0" borderId="0" xfId="0" applyAlignment="1"/>
    <xf numFmtId="0" fontId="9" fillId="6" borderId="9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0" fillId="0" borderId="1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164" fontId="7" fillId="0" borderId="14" xfId="0" applyNumberFormat="1" applyFont="1" applyFill="1" applyBorder="1" applyAlignment="1">
      <alignment wrapText="1"/>
    </xf>
    <xf numFmtId="164" fontId="7" fillId="0" borderId="15" xfId="0" applyNumberFormat="1" applyFont="1" applyFill="1" applyBorder="1" applyAlignment="1">
      <alignment wrapText="1"/>
    </xf>
    <xf numFmtId="164" fontId="7" fillId="0" borderId="12" xfId="0" applyNumberFormat="1" applyFont="1" applyFill="1" applyBorder="1" applyAlignment="1">
      <alignment wrapText="1"/>
    </xf>
    <xf numFmtId="164" fontId="7" fillId="0" borderId="3" xfId="0" applyNumberFormat="1" applyFont="1" applyFill="1" applyBorder="1" applyAlignment="1">
      <alignment wrapText="1"/>
    </xf>
    <xf numFmtId="0" fontId="8" fillId="0" borderId="1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wrapText="1"/>
    </xf>
    <xf numFmtId="0" fontId="9" fillId="2" borderId="4" xfId="0" applyFont="1" applyFill="1" applyBorder="1" applyAlignment="1">
      <alignment wrapText="1"/>
    </xf>
    <xf numFmtId="0" fontId="9" fillId="2" borderId="5" xfId="0" applyFont="1" applyFill="1" applyBorder="1" applyAlignment="1">
      <alignment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9" fillId="0" borderId="3" xfId="0" applyFont="1" applyFill="1" applyBorder="1" applyAlignment="1">
      <alignment horizontal="center" wrapText="1"/>
    </xf>
    <xf numFmtId="0" fontId="0" fillId="0" borderId="13" xfId="0" applyFill="1" applyBorder="1" applyAlignment="1">
      <alignment wrapText="1"/>
    </xf>
    <xf numFmtId="0" fontId="0" fillId="0" borderId="4" xfId="0" applyFill="1" applyBorder="1" applyAlignment="1">
      <alignment wrapText="1"/>
    </xf>
    <xf numFmtId="0" fontId="8" fillId="2" borderId="4" xfId="0" applyFont="1" applyFill="1" applyBorder="1" applyAlignment="1">
      <alignment wrapText="1"/>
    </xf>
    <xf numFmtId="0" fontId="0" fillId="2" borderId="5" xfId="0" applyFill="1" applyBorder="1" applyAlignment="1">
      <alignment wrapText="1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5" fillId="0" borderId="10" xfId="0" applyFont="1" applyBorder="1" applyAlignment="1">
      <alignment horizontal="center" vertical="center" wrapText="1" readingOrder="1"/>
    </xf>
    <xf numFmtId="0" fontId="55" fillId="0" borderId="7" xfId="0" applyFont="1" applyBorder="1" applyAlignment="1">
      <alignment horizontal="center" vertical="center" wrapText="1" readingOrder="1"/>
    </xf>
    <xf numFmtId="0" fontId="55" fillId="0" borderId="0" xfId="0" applyFont="1" applyAlignment="1">
      <alignment horizontal="center" vertical="center" wrapText="1" readingOrder="1"/>
    </xf>
    <xf numFmtId="0" fontId="55" fillId="0" borderId="8" xfId="0" applyFont="1" applyBorder="1" applyAlignment="1">
      <alignment horizontal="center" vertical="center" wrapText="1" readingOrder="1"/>
    </xf>
    <xf numFmtId="0" fontId="0" fillId="0" borderId="1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39" fillId="0" borderId="3" xfId="1" applyFont="1" applyBorder="1" applyAlignment="1" applyProtection="1">
      <alignment horizontal="center" vertical="center" wrapText="1"/>
    </xf>
    <xf numFmtId="0" fontId="39" fillId="0" borderId="7" xfId="1" applyFont="1" applyBorder="1" applyAlignment="1" applyProtection="1">
      <alignment horizontal="center" vertical="center" wrapText="1"/>
    </xf>
    <xf numFmtId="0" fontId="39" fillId="0" borderId="13" xfId="1" applyFont="1" applyBorder="1" applyAlignment="1" applyProtection="1">
      <alignment horizontal="center" vertical="center" wrapText="1"/>
    </xf>
    <xf numFmtId="0" fontId="39" fillId="0" borderId="8" xfId="1" applyFont="1" applyBorder="1" applyAlignment="1" applyProtection="1">
      <alignment horizontal="center" vertical="center" wrapText="1"/>
    </xf>
    <xf numFmtId="0" fontId="39" fillId="0" borderId="4" xfId="1" applyFont="1" applyBorder="1" applyAlignment="1" applyProtection="1">
      <alignment horizontal="center" vertical="center" wrapText="1"/>
    </xf>
    <xf numFmtId="0" fontId="39" fillId="0" borderId="11" xfId="1" applyFont="1" applyBorder="1" applyAlignment="1" applyProtection="1">
      <alignment horizontal="center" vertical="center" wrapText="1"/>
    </xf>
    <xf numFmtId="167" fontId="7" fillId="0" borderId="3" xfId="0" applyNumberFormat="1" applyFont="1" applyFill="1" applyBorder="1" applyAlignment="1">
      <alignment wrapText="1"/>
    </xf>
    <xf numFmtId="167" fontId="0" fillId="0" borderId="13" xfId="0" applyNumberFormat="1" applyBorder="1" applyAlignment="1">
      <alignment wrapText="1"/>
    </xf>
    <xf numFmtId="167" fontId="0" fillId="0" borderId="4" xfId="0" applyNumberFormat="1" applyBorder="1" applyAlignment="1">
      <alignment wrapText="1"/>
    </xf>
    <xf numFmtId="164" fontId="0" fillId="0" borderId="13" xfId="0" applyNumberFormat="1" applyBorder="1" applyAlignment="1">
      <alignment wrapText="1"/>
    </xf>
    <xf numFmtId="164" fontId="0" fillId="0" borderId="4" xfId="0" applyNumberFormat="1" applyBorder="1" applyAlignment="1">
      <alignment wrapText="1"/>
    </xf>
    <xf numFmtId="0" fontId="8" fillId="0" borderId="9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0" fillId="0" borderId="0" xfId="0" applyBorder="1" applyAlignment="1">
      <alignment wrapText="1"/>
    </xf>
    <xf numFmtId="0" fontId="47" fillId="2" borderId="6" xfId="0" applyFont="1" applyFill="1" applyBorder="1" applyAlignment="1">
      <alignment horizontal="center" vertical="center" wrapText="1"/>
    </xf>
    <xf numFmtId="0" fontId="43" fillId="0" borderId="6" xfId="0" applyFont="1" applyBorder="1" applyAlignment="1">
      <alignment vertical="center"/>
    </xf>
    <xf numFmtId="0" fontId="0" fillId="0" borderId="9" xfId="0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6" fillId="3" borderId="9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/>
    </xf>
    <xf numFmtId="0" fontId="10" fillId="2" borderId="4" xfId="0" applyFont="1" applyFill="1" applyBorder="1" applyAlignment="1">
      <alignment wrapText="1"/>
    </xf>
    <xf numFmtId="0" fontId="10" fillId="2" borderId="5" xfId="0" applyFont="1" applyFill="1" applyBorder="1" applyAlignment="1">
      <alignment wrapText="1"/>
    </xf>
    <xf numFmtId="164" fontId="7" fillId="0" borderId="13" xfId="0" applyNumberFormat="1" applyFont="1" applyFill="1" applyBorder="1" applyAlignment="1">
      <alignment wrapText="1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wrapText="1"/>
    </xf>
    <xf numFmtId="0" fontId="8" fillId="0" borderId="12" xfId="0" applyFont="1" applyBorder="1" applyAlignment="1">
      <alignment wrapText="1"/>
    </xf>
    <xf numFmtId="0" fontId="12" fillId="0" borderId="3" xfId="0" applyFont="1" applyFill="1" applyBorder="1" applyAlignment="1">
      <alignment horizontal="center" vertical="center" wrapText="1"/>
    </xf>
    <xf numFmtId="164" fontId="18" fillId="0" borderId="3" xfId="0" applyNumberFormat="1" applyFont="1" applyFill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3" xfId="0" applyFont="1" applyBorder="1" applyAlignment="1">
      <alignment horizontal="center" vertical="center" wrapText="1"/>
    </xf>
    <xf numFmtId="0" fontId="5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8" xfId="0" applyBorder="1" applyAlignment="1">
      <alignment horizontal="center"/>
    </xf>
    <xf numFmtId="0" fontId="0" fillId="0" borderId="0" xfId="0"/>
    <xf numFmtId="10" fontId="11" fillId="14" borderId="0" xfId="0" applyNumberFormat="1" applyFont="1" applyFill="1" applyBorder="1" applyAlignment="1">
      <alignment horizontal="center" wrapText="1"/>
    </xf>
    <xf numFmtId="168" fontId="9" fillId="14" borderId="0" xfId="0" applyNumberFormat="1" applyFont="1" applyFill="1" applyBorder="1" applyAlignment="1">
      <alignment wrapText="1"/>
    </xf>
    <xf numFmtId="0" fontId="0" fillId="14" borderId="0" xfId="0" applyFill="1" applyBorder="1" applyAlignment="1">
      <alignment wrapText="1"/>
    </xf>
    <xf numFmtId="0" fontId="75" fillId="6" borderId="16" xfId="0" applyFont="1" applyFill="1" applyBorder="1" applyAlignment="1">
      <alignment horizontal="center" vertical="center" wrapText="1"/>
    </xf>
    <xf numFmtId="0" fontId="75" fillId="6" borderId="39" xfId="0" applyFont="1" applyFill="1" applyBorder="1" applyAlignment="1">
      <alignment horizontal="center" vertical="center" wrapText="1"/>
    </xf>
    <xf numFmtId="0" fontId="76" fillId="7" borderId="25" xfId="0" applyFont="1" applyFill="1" applyBorder="1" applyAlignment="1">
      <alignment horizontal="center" vertical="center" wrapText="1"/>
    </xf>
    <xf numFmtId="0" fontId="76" fillId="7" borderId="91" xfId="0" applyFont="1" applyFill="1" applyBorder="1" applyAlignment="1">
      <alignment horizontal="center" vertical="center" wrapText="1"/>
    </xf>
    <xf numFmtId="0" fontId="76" fillId="7" borderId="26" xfId="0" applyFont="1" applyFill="1" applyBorder="1" applyAlignment="1">
      <alignment horizontal="center" vertical="center" wrapText="1"/>
    </xf>
    <xf numFmtId="0" fontId="76" fillId="7" borderId="27" xfId="0" applyFont="1" applyFill="1" applyBorder="1" applyAlignment="1">
      <alignment horizontal="center" vertical="center" wrapText="1"/>
    </xf>
    <xf numFmtId="0" fontId="76" fillId="7" borderId="0" xfId="0" applyFont="1" applyFill="1" applyBorder="1" applyAlignment="1">
      <alignment horizontal="center" vertical="center" wrapText="1"/>
    </xf>
    <xf numFmtId="0" fontId="76" fillId="7" borderId="28" xfId="0" applyFont="1" applyFill="1" applyBorder="1" applyAlignment="1">
      <alignment horizontal="center" vertical="center" wrapText="1"/>
    </xf>
    <xf numFmtId="0" fontId="76" fillId="7" borderId="92" xfId="0" applyFont="1" applyFill="1" applyBorder="1" applyAlignment="1">
      <alignment horizontal="center" vertical="center" wrapText="1"/>
    </xf>
    <xf numFmtId="0" fontId="76" fillId="7" borderId="83" xfId="0" applyFont="1" applyFill="1" applyBorder="1" applyAlignment="1">
      <alignment horizontal="center" vertical="center" wrapText="1"/>
    </xf>
    <xf numFmtId="0" fontId="76" fillId="7" borderId="93" xfId="0" applyFont="1" applyFill="1" applyBorder="1" applyAlignment="1">
      <alignment horizontal="center" vertical="center" wrapText="1"/>
    </xf>
    <xf numFmtId="0" fontId="77" fillId="7" borderId="16" xfId="0" applyFont="1" applyFill="1" applyBorder="1" applyAlignment="1">
      <alignment horizontal="center" vertical="center"/>
    </xf>
    <xf numFmtId="0" fontId="77" fillId="7" borderId="39" xfId="0" applyFont="1" applyFill="1" applyBorder="1" applyAlignment="1">
      <alignment horizontal="center" vertical="center"/>
    </xf>
    <xf numFmtId="0" fontId="77" fillId="7" borderId="34" xfId="0" applyFont="1" applyFill="1" applyBorder="1" applyAlignment="1">
      <alignment horizontal="center" vertical="center"/>
    </xf>
    <xf numFmtId="0" fontId="63" fillId="0" borderId="42" xfId="0" applyFont="1" applyFill="1" applyBorder="1" applyAlignment="1">
      <alignment vertical="center" wrapText="1"/>
    </xf>
    <xf numFmtId="0" fontId="63" fillId="0" borderId="50" xfId="0" applyFont="1" applyFill="1" applyBorder="1" applyAlignment="1">
      <alignment vertical="center" wrapText="1"/>
    </xf>
    <xf numFmtId="0" fontId="63" fillId="9" borderId="43" xfId="0" applyFont="1" applyFill="1" applyBorder="1" applyAlignment="1">
      <alignment horizontal="center" vertical="center" wrapText="1"/>
    </xf>
    <xf numFmtId="0" fontId="63" fillId="9" borderId="0" xfId="0" applyFont="1" applyFill="1" applyBorder="1" applyAlignment="1">
      <alignment horizontal="center" vertical="center" wrapText="1"/>
    </xf>
    <xf numFmtId="49" fontId="63" fillId="0" borderId="44" xfId="0" applyNumberFormat="1" applyFont="1" applyFill="1" applyBorder="1" applyAlignment="1">
      <alignment horizontal="center" vertical="center" wrapText="1"/>
    </xf>
    <xf numFmtId="49" fontId="63" fillId="0" borderId="15" xfId="0" applyNumberFormat="1" applyFont="1" applyFill="1" applyBorder="1" applyAlignment="1">
      <alignment horizontal="center" vertical="center" wrapText="1"/>
    </xf>
    <xf numFmtId="0" fontId="63" fillId="0" borderId="53" xfId="0" applyFont="1" applyFill="1" applyBorder="1" applyAlignment="1">
      <alignment vertical="center" wrapText="1"/>
    </xf>
    <xf numFmtId="0" fontId="62" fillId="0" borderId="55" xfId="0" applyFont="1" applyFill="1" applyBorder="1" applyAlignment="1">
      <alignment vertical="center" wrapText="1"/>
    </xf>
    <xf numFmtId="0" fontId="62" fillId="0" borderId="57" xfId="0" applyFont="1" applyFill="1" applyBorder="1" applyAlignment="1">
      <alignment vertical="center" wrapText="1"/>
    </xf>
    <xf numFmtId="0" fontId="63" fillId="0" borderId="60" xfId="0" applyFont="1" applyFill="1" applyBorder="1" applyAlignment="1">
      <alignment horizontal="left" vertical="center"/>
    </xf>
    <xf numFmtId="0" fontId="63" fillId="0" borderId="61" xfId="0" applyFont="1" applyFill="1" applyBorder="1" applyAlignment="1">
      <alignment horizontal="left" vertical="center"/>
    </xf>
    <xf numFmtId="171" fontId="61" fillId="4" borderId="16" xfId="0" applyNumberFormat="1" applyFont="1" applyFill="1" applyBorder="1" applyAlignment="1">
      <alignment horizontal="center" vertical="center" wrapText="1"/>
    </xf>
    <xf numFmtId="171" fontId="61" fillId="4" borderId="39" xfId="0" applyNumberFormat="1" applyFont="1" applyFill="1" applyBorder="1" applyAlignment="1">
      <alignment horizontal="center" vertical="center" wrapText="1"/>
    </xf>
    <xf numFmtId="171" fontId="61" fillId="4" borderId="34" xfId="0" applyNumberFormat="1" applyFont="1" applyFill="1" applyBorder="1" applyAlignment="1">
      <alignment horizontal="center" vertical="center" wrapText="1"/>
    </xf>
    <xf numFmtId="0" fontId="75" fillId="6" borderId="34" xfId="0" applyFont="1" applyFill="1" applyBorder="1" applyAlignment="1">
      <alignment horizontal="center" vertical="center" wrapText="1"/>
    </xf>
    <xf numFmtId="9" fontId="61" fillId="4" borderId="16" xfId="0" applyNumberFormat="1" applyFont="1" applyFill="1" applyBorder="1" applyAlignment="1">
      <alignment horizontal="center" vertical="center" wrapText="1"/>
    </xf>
    <xf numFmtId="9" fontId="61" fillId="4" borderId="34" xfId="0" applyNumberFormat="1" applyFont="1" applyFill="1" applyBorder="1" applyAlignment="1">
      <alignment horizontal="center" vertical="center" wrapText="1"/>
    </xf>
    <xf numFmtId="1" fontId="61" fillId="4" borderId="16" xfId="0" applyNumberFormat="1" applyFont="1" applyFill="1" applyBorder="1" applyAlignment="1">
      <alignment horizontal="center" vertical="center" wrapText="1"/>
    </xf>
    <xf numFmtId="1" fontId="61" fillId="4" borderId="39" xfId="0" applyNumberFormat="1" applyFont="1" applyFill="1" applyBorder="1" applyAlignment="1">
      <alignment horizontal="center" vertical="center" wrapText="1"/>
    </xf>
    <xf numFmtId="1" fontId="61" fillId="4" borderId="34" xfId="0" applyNumberFormat="1" applyFont="1" applyFill="1" applyBorder="1" applyAlignment="1">
      <alignment horizontal="center" vertical="center" wrapText="1"/>
    </xf>
    <xf numFmtId="0" fontId="63" fillId="0" borderId="65" xfId="0" applyFont="1" applyFill="1" applyBorder="1" applyAlignment="1">
      <alignment horizontal="left" vertical="center"/>
    </xf>
    <xf numFmtId="0" fontId="63" fillId="0" borderId="71" xfId="0" applyFont="1" applyFill="1" applyBorder="1" applyAlignment="1">
      <alignment horizontal="left" vertical="center"/>
    </xf>
    <xf numFmtId="0" fontId="63" fillId="0" borderId="74" xfId="0" applyFont="1" applyFill="1" applyBorder="1" applyAlignment="1">
      <alignment horizontal="left" vertical="center"/>
    </xf>
    <xf numFmtId="0" fontId="67" fillId="19" borderId="66" xfId="0" applyFont="1" applyFill="1" applyBorder="1" applyAlignment="1">
      <alignment horizontal="center" vertical="center" wrapText="1"/>
    </xf>
    <xf numFmtId="0" fontId="67" fillId="19" borderId="72" xfId="0" applyFont="1" applyFill="1" applyBorder="1" applyAlignment="1">
      <alignment horizontal="center" vertical="center" wrapText="1"/>
    </xf>
    <xf numFmtId="0" fontId="67" fillId="19" borderId="75" xfId="0" applyFont="1" applyFill="1" applyBorder="1" applyAlignment="1">
      <alignment horizontal="center" vertical="center" wrapText="1"/>
    </xf>
    <xf numFmtId="49" fontId="63" fillId="0" borderId="76" xfId="0" applyNumberFormat="1" applyFont="1" applyFill="1" applyBorder="1" applyAlignment="1">
      <alignment horizontal="center" vertical="center" wrapText="1"/>
    </xf>
    <xf numFmtId="0" fontId="67" fillId="10" borderId="66" xfId="0" applyFont="1" applyFill="1" applyBorder="1" applyAlignment="1">
      <alignment horizontal="center" vertical="center" wrapText="1"/>
    </xf>
    <xf numFmtId="0" fontId="67" fillId="10" borderId="72" xfId="0" applyFont="1" applyFill="1" applyBorder="1" applyAlignment="1">
      <alignment horizontal="center" vertical="center" wrapText="1"/>
    </xf>
    <xf numFmtId="0" fontId="67" fillId="10" borderId="75" xfId="0" applyFont="1" applyFill="1" applyBorder="1" applyAlignment="1">
      <alignment horizontal="center" vertical="center" wrapText="1"/>
    </xf>
    <xf numFmtId="0" fontId="68" fillId="12" borderId="66" xfId="0" applyFont="1" applyFill="1" applyBorder="1" applyAlignment="1">
      <alignment horizontal="center" vertical="center" wrapText="1"/>
    </xf>
    <xf numFmtId="0" fontId="0" fillId="12" borderId="72" xfId="0" applyFill="1" applyBorder="1" applyAlignment="1">
      <alignment horizontal="center" vertical="center" wrapText="1"/>
    </xf>
    <xf numFmtId="0" fontId="0" fillId="12" borderId="75" xfId="0" applyFill="1" applyBorder="1" applyAlignment="1">
      <alignment horizontal="center" vertical="center" wrapText="1"/>
    </xf>
    <xf numFmtId="0" fontId="68" fillId="20" borderId="66" xfId="0" applyFont="1" applyFill="1" applyBorder="1" applyAlignment="1">
      <alignment horizontal="center" vertical="center" wrapText="1"/>
    </xf>
    <xf numFmtId="0" fontId="0" fillId="20" borderId="72" xfId="0" applyFill="1" applyBorder="1" applyAlignment="1">
      <alignment horizontal="center" vertical="center" wrapText="1"/>
    </xf>
    <xf numFmtId="0" fontId="0" fillId="20" borderId="75" xfId="0" applyFill="1" applyBorder="1" applyAlignment="1">
      <alignment horizontal="center" vertical="center" wrapText="1"/>
    </xf>
    <xf numFmtId="0" fontId="68" fillId="21" borderId="66" xfId="0" applyFont="1" applyFill="1" applyBorder="1" applyAlignment="1">
      <alignment horizontal="center" vertical="center" wrapText="1"/>
    </xf>
    <xf numFmtId="0" fontId="0" fillId="21" borderId="72" xfId="0" applyFill="1" applyBorder="1" applyAlignment="1">
      <alignment horizontal="center" vertical="center" wrapText="1"/>
    </xf>
    <xf numFmtId="0" fontId="0" fillId="21" borderId="75" xfId="0" applyFill="1" applyBorder="1" applyAlignment="1">
      <alignment horizontal="center" vertical="center" wrapText="1"/>
    </xf>
    <xf numFmtId="0" fontId="68" fillId="11" borderId="66" xfId="0" applyFont="1" applyFill="1" applyBorder="1" applyAlignment="1">
      <alignment horizontal="center" vertical="center" wrapText="1"/>
    </xf>
    <xf numFmtId="0" fontId="0" fillId="11" borderId="72" xfId="0" applyFill="1" applyBorder="1" applyAlignment="1">
      <alignment horizontal="center" vertical="center" wrapText="1"/>
    </xf>
    <xf numFmtId="0" fontId="0" fillId="11" borderId="75" xfId="0" applyFill="1" applyBorder="1" applyAlignment="1">
      <alignment horizontal="center" vertical="center" wrapText="1"/>
    </xf>
    <xf numFmtId="0" fontId="68" fillId="22" borderId="66" xfId="0" applyFont="1" applyFill="1" applyBorder="1" applyAlignment="1">
      <alignment horizontal="center" vertical="center" wrapText="1"/>
    </xf>
    <xf numFmtId="0" fontId="0" fillId="22" borderId="72" xfId="0" applyFill="1" applyBorder="1" applyAlignment="1">
      <alignment horizontal="center" vertical="center" wrapText="1"/>
    </xf>
    <xf numFmtId="0" fontId="0" fillId="22" borderId="75" xfId="0" applyFill="1" applyBorder="1" applyAlignment="1">
      <alignment horizontal="center" vertical="center" wrapText="1"/>
    </xf>
    <xf numFmtId="0" fontId="68" fillId="9" borderId="66" xfId="0" applyFont="1" applyFill="1" applyBorder="1" applyAlignment="1">
      <alignment horizontal="center" vertical="center" wrapText="1"/>
    </xf>
    <xf numFmtId="0" fontId="0" fillId="9" borderId="72" xfId="0" applyFill="1" applyBorder="1" applyAlignment="1">
      <alignment horizontal="center" vertical="center" wrapText="1"/>
    </xf>
    <xf numFmtId="0" fontId="0" fillId="9" borderId="75" xfId="0" applyFill="1" applyBorder="1" applyAlignment="1">
      <alignment horizontal="center" vertical="center" wrapText="1"/>
    </xf>
    <xf numFmtId="0" fontId="68" fillId="7" borderId="66" xfId="0" applyFont="1" applyFill="1" applyBorder="1" applyAlignment="1">
      <alignment horizontal="center" vertical="center" wrapText="1"/>
    </xf>
    <xf numFmtId="0" fontId="0" fillId="7" borderId="72" xfId="0" applyFill="1" applyBorder="1" applyAlignment="1">
      <alignment horizontal="center" vertical="center" wrapText="1"/>
    </xf>
    <xf numFmtId="0" fontId="0" fillId="7" borderId="75" xfId="0" applyFill="1" applyBorder="1" applyAlignment="1">
      <alignment horizontal="center" vertical="center" wrapText="1"/>
    </xf>
    <xf numFmtId="0" fontId="0" fillId="0" borderId="39" xfId="0" applyBorder="1"/>
    <xf numFmtId="0" fontId="74" fillId="4" borderId="16" xfId="0" applyFont="1" applyFill="1" applyBorder="1" applyAlignment="1">
      <alignment horizontal="center" vertical="center" wrapText="1"/>
    </xf>
    <xf numFmtId="0" fontId="0" fillId="0" borderId="34" xfId="0" applyBorder="1"/>
    <xf numFmtId="0" fontId="63" fillId="0" borderId="84" xfId="0" applyFont="1" applyFill="1" applyBorder="1" applyAlignment="1">
      <alignment vertical="center" wrapText="1"/>
    </xf>
    <xf numFmtId="0" fontId="63" fillId="9" borderId="45" xfId="0" applyFont="1" applyFill="1" applyBorder="1" applyAlignment="1">
      <alignment horizontal="center" vertical="center" wrapText="1"/>
    </xf>
    <xf numFmtId="0" fontId="63" fillId="9" borderId="2" xfId="0" applyFont="1" applyFill="1" applyBorder="1" applyAlignment="1">
      <alignment horizontal="center" vertical="center" wrapText="1"/>
    </xf>
    <xf numFmtId="0" fontId="63" fillId="9" borderId="58" xfId="0" applyFont="1" applyFill="1" applyBorder="1" applyAlignment="1">
      <alignment horizontal="center" vertical="center" wrapText="1"/>
    </xf>
    <xf numFmtId="0" fontId="63" fillId="0" borderId="45" xfId="0" applyFont="1" applyFill="1" applyBorder="1" applyAlignment="1">
      <alignment vertical="center" wrapText="1"/>
    </xf>
    <xf numFmtId="0" fontId="63" fillId="0" borderId="2" xfId="0" applyFont="1" applyFill="1" applyBorder="1" applyAlignment="1">
      <alignment vertical="center" wrapText="1"/>
    </xf>
    <xf numFmtId="0" fontId="63" fillId="0" borderId="58" xfId="0" applyFont="1" applyFill="1" applyBorder="1" applyAlignment="1">
      <alignment vertical="center" wrapText="1"/>
    </xf>
    <xf numFmtId="0" fontId="63" fillId="0" borderId="44" xfId="0" applyFont="1" applyFill="1" applyBorder="1" applyAlignment="1">
      <alignment vertical="center" wrapText="1"/>
    </xf>
    <xf numFmtId="0" fontId="63" fillId="0" borderId="15" xfId="0" applyFont="1" applyFill="1" applyBorder="1" applyAlignment="1">
      <alignment vertical="center" wrapText="1"/>
    </xf>
    <xf numFmtId="0" fontId="63" fillId="0" borderId="85" xfId="0" applyFont="1" applyFill="1" applyBorder="1" applyAlignment="1">
      <alignment vertical="center" wrapText="1"/>
    </xf>
    <xf numFmtId="174" fontId="66" fillId="0" borderId="44" xfId="0" applyNumberFormat="1" applyFont="1" applyFill="1" applyBorder="1" applyAlignment="1">
      <alignment horizontal="right" wrapText="1"/>
    </xf>
    <xf numFmtId="0" fontId="0" fillId="0" borderId="15" xfId="0" applyBorder="1" applyAlignment="1">
      <alignment horizontal="right" wrapText="1"/>
    </xf>
    <xf numFmtId="0" fontId="0" fillId="0" borderId="85" xfId="0" applyBorder="1" applyAlignment="1">
      <alignment horizontal="right" wrapText="1"/>
    </xf>
    <xf numFmtId="0" fontId="63" fillId="9" borderId="44" xfId="0" applyFont="1" applyFill="1" applyBorder="1" applyAlignment="1">
      <alignment horizontal="center" vertical="center" wrapText="1"/>
    </xf>
    <xf numFmtId="0" fontId="62" fillId="9" borderId="15" xfId="0" applyFont="1" applyFill="1" applyBorder="1" applyAlignment="1">
      <alignment horizontal="center" vertical="center" wrapText="1"/>
    </xf>
    <xf numFmtId="0" fontId="62" fillId="9" borderId="85" xfId="0" applyFont="1" applyFill="1" applyBorder="1" applyAlignment="1">
      <alignment horizontal="center" vertical="center" wrapText="1"/>
    </xf>
    <xf numFmtId="0" fontId="62" fillId="0" borderId="15" xfId="0" applyFont="1" applyFill="1" applyBorder="1" applyAlignment="1">
      <alignment vertical="center" wrapText="1"/>
    </xf>
    <xf numFmtId="0" fontId="62" fillId="0" borderId="85" xfId="0" applyFont="1" applyFill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0" fillId="0" borderId="85" xfId="0" applyBorder="1" applyAlignment="1">
      <alignment vertical="center" wrapText="1"/>
    </xf>
    <xf numFmtId="1" fontId="74" fillId="4" borderId="16" xfId="0" applyNumberFormat="1" applyFont="1" applyFill="1" applyBorder="1" applyAlignment="1">
      <alignment horizontal="center" vertical="center" wrapText="1"/>
    </xf>
    <xf numFmtId="9" fontId="74" fillId="4" borderId="16" xfId="0" applyNumberFormat="1" applyFont="1" applyFill="1" applyBorder="1" applyAlignment="1">
      <alignment horizontal="center" vertical="center" wrapText="1"/>
    </xf>
    <xf numFmtId="0" fontId="63" fillId="0" borderId="88" xfId="0" applyFont="1" applyFill="1" applyBorder="1" applyAlignment="1">
      <alignment horizontal="left" vertical="center" wrapText="1"/>
    </xf>
    <xf numFmtId="0" fontId="63" fillId="0" borderId="41" xfId="0" applyFont="1" applyFill="1" applyBorder="1" applyAlignment="1">
      <alignment horizontal="left" vertical="center" wrapText="1"/>
    </xf>
    <xf numFmtId="0" fontId="63" fillId="0" borderId="90" xfId="0" applyFont="1" applyFill="1" applyBorder="1" applyAlignment="1">
      <alignment horizontal="left" vertical="center" wrapText="1"/>
    </xf>
    <xf numFmtId="0" fontId="63" fillId="0" borderId="89" xfId="0" applyFont="1" applyFill="1" applyBorder="1" applyAlignment="1">
      <alignment horizontal="left" vertical="center"/>
    </xf>
    <xf numFmtId="0" fontId="63" fillId="9" borderId="88" xfId="0" applyFont="1" applyFill="1" applyBorder="1" applyAlignment="1">
      <alignment horizontal="center" vertical="center"/>
    </xf>
    <xf numFmtId="0" fontId="63" fillId="9" borderId="41" xfId="0" applyFont="1" applyFill="1" applyBorder="1" applyAlignment="1">
      <alignment horizontal="center" vertical="center"/>
    </xf>
    <xf numFmtId="0" fontId="63" fillId="9" borderId="90" xfId="0" applyFont="1" applyFill="1" applyBorder="1" applyAlignment="1">
      <alignment horizontal="center" vertical="center"/>
    </xf>
    <xf numFmtId="0" fontId="63" fillId="0" borderId="88" xfId="0" applyFont="1" applyFill="1" applyBorder="1" applyAlignment="1">
      <alignment horizontal="center" vertical="center" wrapText="1"/>
    </xf>
    <xf numFmtId="0" fontId="63" fillId="0" borderId="41" xfId="0" applyFont="1" applyFill="1" applyBorder="1" applyAlignment="1">
      <alignment horizontal="center" vertical="center" wrapText="1"/>
    </xf>
    <xf numFmtId="0" fontId="63" fillId="0" borderId="90" xfId="0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left" vertical="center"/>
    </xf>
    <xf numFmtId="0" fontId="63" fillId="9" borderId="60" xfId="0" applyFont="1" applyFill="1" applyBorder="1" applyAlignment="1">
      <alignment horizontal="center" vertical="center"/>
    </xf>
    <xf numFmtId="0" fontId="63" fillId="9" borderId="61" xfId="0" applyFont="1" applyFill="1" applyBorder="1" applyAlignment="1">
      <alignment horizontal="center" vertical="center"/>
    </xf>
    <xf numFmtId="0" fontId="63" fillId="0" borderId="44" xfId="0" applyNumberFormat="1" applyFont="1" applyFill="1" applyBorder="1" applyAlignment="1">
      <alignment horizontal="left" vertical="center" wrapText="1"/>
    </xf>
    <xf numFmtId="0" fontId="63" fillId="0" borderId="15" xfId="0" applyNumberFormat="1" applyFont="1" applyFill="1" applyBorder="1" applyAlignment="1">
      <alignment horizontal="left" vertical="center" wrapText="1"/>
    </xf>
    <xf numFmtId="0" fontId="63" fillId="0" borderId="85" xfId="0" applyNumberFormat="1" applyFont="1" applyFill="1" applyBorder="1" applyAlignment="1">
      <alignment horizontal="left" vertical="center" wrapText="1"/>
    </xf>
    <xf numFmtId="0" fontId="63" fillId="0" borderId="53" xfId="0" applyNumberFormat="1" applyFont="1" applyFill="1" applyBorder="1" applyAlignment="1">
      <alignment horizontal="left" vertical="center"/>
    </xf>
    <xf numFmtId="0" fontId="63" fillId="0" borderId="55" xfId="0" applyNumberFormat="1" applyFont="1" applyFill="1" applyBorder="1" applyAlignment="1">
      <alignment horizontal="left" vertical="center"/>
    </xf>
    <xf numFmtId="0" fontId="63" fillId="0" borderId="57" xfId="0" applyNumberFormat="1" applyFont="1" applyFill="1" applyBorder="1" applyAlignment="1">
      <alignment horizontal="left" vertical="center"/>
    </xf>
    <xf numFmtId="0" fontId="63" fillId="9" borderId="44" xfId="0" applyNumberFormat="1" applyFont="1" applyFill="1" applyBorder="1" applyAlignment="1">
      <alignment horizontal="center" vertical="center"/>
    </xf>
    <xf numFmtId="0" fontId="63" fillId="9" borderId="15" xfId="0" applyNumberFormat="1" applyFont="1" applyFill="1" applyBorder="1" applyAlignment="1">
      <alignment horizontal="center" vertical="center"/>
    </xf>
    <xf numFmtId="0" fontId="63" fillId="9" borderId="85" xfId="0" applyNumberFormat="1" applyFont="1" applyFill="1" applyBorder="1" applyAlignment="1">
      <alignment horizontal="center" vertical="center"/>
    </xf>
    <xf numFmtId="49" fontId="17" fillId="0" borderId="0" xfId="0" applyNumberFormat="1" applyFont="1" applyBorder="1" applyAlignment="1">
      <alignment horizontal="center"/>
    </xf>
    <xf numFmtId="49" fontId="17" fillId="0" borderId="28" xfId="0" applyNumberFormat="1" applyFont="1" applyBorder="1" applyAlignment="1">
      <alignment horizontal="center"/>
    </xf>
    <xf numFmtId="49" fontId="17" fillId="0" borderId="5" xfId="0" applyNumberFormat="1" applyFont="1" applyBorder="1" applyAlignment="1">
      <alignment horizontal="center"/>
    </xf>
    <xf numFmtId="49" fontId="17" fillId="0" borderId="38" xfId="0" applyNumberFormat="1" applyFont="1" applyBorder="1" applyAlignment="1">
      <alignment horizontal="center"/>
    </xf>
    <xf numFmtId="0" fontId="25" fillId="3" borderId="0" xfId="0" applyFont="1" applyFill="1" applyBorder="1" applyAlignment="1">
      <alignment horizontal="left" wrapText="1"/>
    </xf>
    <xf numFmtId="0" fontId="27" fillId="6" borderId="10" xfId="0" applyFont="1" applyFill="1" applyBorder="1" applyAlignment="1">
      <alignment horizontal="center" wrapText="1"/>
    </xf>
    <xf numFmtId="0" fontId="25" fillId="3" borderId="3" xfId="0" applyFont="1" applyFill="1" applyBorder="1" applyAlignment="1">
      <alignment wrapText="1"/>
    </xf>
    <xf numFmtId="0" fontId="25" fillId="3" borderId="10" xfId="0" applyFont="1" applyFill="1" applyBorder="1" applyAlignment="1">
      <alignment wrapText="1"/>
    </xf>
    <xf numFmtId="0" fontId="25" fillId="3" borderId="7" xfId="0" applyFont="1" applyFill="1" applyBorder="1" applyAlignment="1">
      <alignment wrapText="1"/>
    </xf>
    <xf numFmtId="0" fontId="48" fillId="6" borderId="16" xfId="0" applyFont="1" applyFill="1" applyBorder="1" applyAlignment="1">
      <alignment horizontal="center" vertical="center" wrapText="1"/>
    </xf>
    <xf numFmtId="0" fontId="48" fillId="6" borderId="34" xfId="0" applyFont="1" applyFill="1" applyBorder="1" applyAlignment="1">
      <alignment horizontal="center" vertical="center" wrapText="1"/>
    </xf>
    <xf numFmtId="169" fontId="11" fillId="10" borderId="16" xfId="0" applyNumberFormat="1" applyFont="1" applyFill="1" applyBorder="1" applyAlignment="1">
      <alignment horizontal="center" vertical="center"/>
    </xf>
    <xf numFmtId="169" fontId="11" fillId="10" borderId="34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center" wrapText="1"/>
    </xf>
    <xf numFmtId="0" fontId="25" fillId="3" borderId="3" xfId="0" applyFont="1" applyFill="1" applyBorder="1" applyAlignment="1">
      <alignment horizontal="left" wrapText="1"/>
    </xf>
    <xf numFmtId="0" fontId="25" fillId="3" borderId="10" xfId="0" applyFont="1" applyFill="1" applyBorder="1" applyAlignment="1">
      <alignment horizontal="left" wrapText="1"/>
    </xf>
    <xf numFmtId="0" fontId="25" fillId="3" borderId="7" xfId="0" applyFont="1" applyFill="1" applyBorder="1" applyAlignment="1">
      <alignment horizontal="left" wrapText="1"/>
    </xf>
    <xf numFmtId="0" fontId="26" fillId="0" borderId="14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top" wrapText="1"/>
    </xf>
    <xf numFmtId="0" fontId="25" fillId="0" borderId="15" xfId="0" applyFont="1" applyBorder="1" applyAlignment="1">
      <alignment horizontal="center" vertical="top" wrapText="1"/>
    </xf>
    <xf numFmtId="0" fontId="25" fillId="0" borderId="12" xfId="0" applyFont="1" applyBorder="1" applyAlignment="1">
      <alignment horizontal="center" vertical="top" wrapText="1"/>
    </xf>
    <xf numFmtId="0" fontId="30" fillId="0" borderId="0" xfId="0" applyFont="1" applyAlignment="1">
      <alignment horizontal="center" wrapText="1"/>
    </xf>
    <xf numFmtId="0" fontId="20" fillId="0" borderId="0" xfId="0" applyFont="1" applyAlignment="1">
      <alignment horizontal="center" wrapText="1"/>
    </xf>
    <xf numFmtId="0" fontId="17" fillId="0" borderId="0" xfId="0" applyFont="1" applyAlignment="1">
      <alignment horizontal="center"/>
    </xf>
    <xf numFmtId="0" fontId="0" fillId="0" borderId="28" xfId="0" applyBorder="1"/>
    <xf numFmtId="0" fontId="0" fillId="0" borderId="5" xfId="0" applyBorder="1"/>
    <xf numFmtId="0" fontId="0" fillId="0" borderId="38" xfId="0" applyBorder="1"/>
    <xf numFmtId="7" fontId="9" fillId="9" borderId="16" xfId="0" applyNumberFormat="1" applyFont="1" applyFill="1" applyBorder="1" applyAlignment="1">
      <alignment horizontal="center" vertical="center"/>
    </xf>
    <xf numFmtId="7" fontId="9" fillId="9" borderId="34" xfId="0" applyNumberFormat="1" applyFont="1" applyFill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top" wrapText="1"/>
    </xf>
    <xf numFmtId="0" fontId="25" fillId="0" borderId="0" xfId="0" applyFont="1" applyAlignment="1">
      <alignment horizontal="center" wrapText="1"/>
    </xf>
    <xf numFmtId="0" fontId="25" fillId="6" borderId="16" xfId="0" applyFont="1" applyFill="1" applyBorder="1" applyAlignment="1">
      <alignment horizontal="center" vertical="center" wrapText="1"/>
    </xf>
    <xf numFmtId="0" fontId="25" fillId="6" borderId="34" xfId="0" applyFont="1" applyFill="1" applyBorder="1" applyAlignment="1">
      <alignment horizontal="center" vertical="center" wrapText="1"/>
    </xf>
    <xf numFmtId="7" fontId="11" fillId="8" borderId="16" xfId="0" applyNumberFormat="1" applyFont="1" applyFill="1" applyBorder="1" applyAlignment="1">
      <alignment horizontal="center" vertical="center"/>
    </xf>
    <xf numFmtId="7" fontId="11" fillId="8" borderId="34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</cellXfs>
  <cellStyles count="8">
    <cellStyle name="Гиперссылка" xfId="1" builtinId="8"/>
    <cellStyle name="Обычный" xfId="0" builtinId="0"/>
    <cellStyle name="Обычный_Sheet1" xfId="7"/>
    <cellStyle name="Обычный_Лист1" xfId="6"/>
    <cellStyle name="Обычный_Лист2" xfId="4"/>
    <cellStyle name="Обычный_смазки" xfId="5"/>
    <cellStyle name="Процентный" xfId="3" builtinId="5"/>
    <cellStyle name="Финансовый" xfId="2" builtinId="3"/>
  </cellStyles>
  <dxfs count="0"/>
  <tableStyles count="0" defaultTableStyle="TableStyleMedium9" defaultPivotStyle="PivotStyleLight16"/>
  <colors>
    <mruColors>
      <color rgb="FFFF00FF"/>
      <color rgb="FFFF99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www.luchski.ru" TargetMode="Externa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2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8.jpeg"/><Relationship Id="rId71" Type="http://schemas.openxmlformats.org/officeDocument/2006/relationships/image" Target="../media/image71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9" Type="http://schemas.openxmlformats.org/officeDocument/2006/relationships/image" Target="../media/image29.jpeg"/><Relationship Id="rId11" Type="http://schemas.openxmlformats.org/officeDocument/2006/relationships/image" Target="../media/image12.jpeg"/><Relationship Id="rId24" Type="http://schemas.openxmlformats.org/officeDocument/2006/relationships/hyperlink" Target="https://www.luchski.ru/catalog/sportivnaya-odezhda-leto/" TargetMode="External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9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1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1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luchski.ru/catalog/lyzhnye-kombinezony-ray/?p=2" TargetMode="External"/><Relationship Id="rId21" Type="http://schemas.openxmlformats.org/officeDocument/2006/relationships/image" Target="../media/image101.jpeg"/><Relationship Id="rId42" Type="http://schemas.openxmlformats.org/officeDocument/2006/relationships/image" Target="../media/image112.jpeg"/><Relationship Id="rId63" Type="http://schemas.openxmlformats.org/officeDocument/2006/relationships/hyperlink" Target="https://www.luchski.ru/product/kurtka-uteplennaya-ray-klassik-37308/" TargetMode="External"/><Relationship Id="rId84" Type="http://schemas.openxmlformats.org/officeDocument/2006/relationships/hyperlink" Target="https://www.luchski.ru/product/kurtka-razminochnaya-quot-ray-quot-ws-chernyy-limon-53891/" TargetMode="External"/><Relationship Id="rId138" Type="http://schemas.openxmlformats.org/officeDocument/2006/relationships/hyperlink" Target="https://www.luchski.ru/product/shapochka-ray-model-race-material-termo-bifleks-40030/" TargetMode="External"/><Relationship Id="rId159" Type="http://schemas.openxmlformats.org/officeDocument/2006/relationships/image" Target="../media/image174.jpeg"/><Relationship Id="rId170" Type="http://schemas.openxmlformats.org/officeDocument/2006/relationships/image" Target="../media/image184.jpeg"/><Relationship Id="rId191" Type="http://schemas.openxmlformats.org/officeDocument/2006/relationships/image" Target="../media/image195.jpeg"/><Relationship Id="rId205" Type="http://schemas.openxmlformats.org/officeDocument/2006/relationships/hyperlink" Target="https://www.luchski.ru/product/kurtka-razminochnaya-ray-model-pro-race-ws-uniseks-chernyy-krasnyy-52810/" TargetMode="External"/><Relationship Id="rId226" Type="http://schemas.openxmlformats.org/officeDocument/2006/relationships/image" Target="../media/image213.jpeg"/><Relationship Id="rId247" Type="http://schemas.openxmlformats.org/officeDocument/2006/relationships/image" Target="../media/image224.jpeg"/><Relationship Id="rId107" Type="http://schemas.openxmlformats.org/officeDocument/2006/relationships/hyperlink" Target="https://www.luchski.ru/product/kurtka-razminochnaya-ray-ws-model-star-uni-chernyy-chernyy-krasnyy-shov-18697/" TargetMode="External"/><Relationship Id="rId268" Type="http://schemas.openxmlformats.org/officeDocument/2006/relationships/hyperlink" Target="https://www.luchski.ru/product/kurtka-quot-ray-quot-18027/" TargetMode="External"/><Relationship Id="rId11" Type="http://schemas.openxmlformats.org/officeDocument/2006/relationships/image" Target="../media/image24.jpeg"/><Relationship Id="rId32" Type="http://schemas.openxmlformats.org/officeDocument/2006/relationships/hyperlink" Target="https://www.luchski.ru/product/kombinezon-lyzhnyy-quot-ray-quot-t-sin-bel-bir-51937/" TargetMode="External"/><Relationship Id="rId53" Type="http://schemas.openxmlformats.org/officeDocument/2006/relationships/hyperlink" Target="https://www.luchski.ru/storage/photo/resized/xy_1200x850/f/6c2m78bo9i9kadg_e44b8e94.jpg" TargetMode="External"/><Relationship Id="rId74" Type="http://schemas.openxmlformats.org/officeDocument/2006/relationships/hyperlink" Target="https://www.luchski.ru/product/kurtka-razminochnaya-ray-ws-model-race-chernyy-siniy-43468/" TargetMode="External"/><Relationship Id="rId128" Type="http://schemas.openxmlformats.org/officeDocument/2006/relationships/image" Target="../media/image157.jpeg"/><Relationship Id="rId149" Type="http://schemas.openxmlformats.org/officeDocument/2006/relationships/hyperlink" Target="https://www.luchski.ru/product/kombinezon-lyzhnyy-gonochnyy-ray-print-snezhinka-krasnyy-5177/" TargetMode="External"/><Relationship Id="rId5" Type="http://schemas.openxmlformats.org/officeDocument/2006/relationships/image" Target="../media/image19.jpeg"/><Relationship Id="rId95" Type="http://schemas.openxmlformats.org/officeDocument/2006/relationships/hyperlink" Target="https://www.luchski.ru/product/kurtka-razminochnaya-ray-ws-model-pro-race-woman-fioletovyy-chernyy-33399/" TargetMode="External"/><Relationship Id="rId160" Type="http://schemas.openxmlformats.org/officeDocument/2006/relationships/image" Target="../media/image175.jpeg"/><Relationship Id="rId181" Type="http://schemas.openxmlformats.org/officeDocument/2006/relationships/image" Target="../media/image190.jpeg"/><Relationship Id="rId216" Type="http://schemas.openxmlformats.org/officeDocument/2006/relationships/image" Target="../media/image208.jpeg"/><Relationship Id="rId237" Type="http://schemas.openxmlformats.org/officeDocument/2006/relationships/hyperlink" Target="https://www.luchski.ru/product/kurtka-razminochnaya-ray-ws-model-pro-race-woman-goluboy-chernyy-44098/" TargetMode="External"/><Relationship Id="rId258" Type="http://schemas.openxmlformats.org/officeDocument/2006/relationships/image" Target="../media/image230.jpeg"/><Relationship Id="rId22" Type="http://schemas.openxmlformats.org/officeDocument/2006/relationships/hyperlink" Target="https://www.luchski.ru/product/povyazka-material-quot-flis-quot-s-ushkami-47722/" TargetMode="External"/><Relationship Id="rId43" Type="http://schemas.openxmlformats.org/officeDocument/2006/relationships/hyperlink" Target="https://www.luchski.ru/product/zhilet-razminochnyy-ray-ws-model-1-chernyy-limonnyy-limonnyy-shov-6077/" TargetMode="External"/><Relationship Id="rId64" Type="http://schemas.openxmlformats.org/officeDocument/2006/relationships/image" Target="../media/image124.jpeg"/><Relationship Id="rId118" Type="http://schemas.openxmlformats.org/officeDocument/2006/relationships/image" Target="../media/image152.jpeg"/><Relationship Id="rId139" Type="http://schemas.openxmlformats.org/officeDocument/2006/relationships/image" Target="../media/image163.jpeg"/><Relationship Id="rId85" Type="http://schemas.openxmlformats.org/officeDocument/2006/relationships/image" Target="../media/image135.jpeg"/><Relationship Id="rId150" Type="http://schemas.openxmlformats.org/officeDocument/2006/relationships/image" Target="../media/image169.jpeg"/><Relationship Id="rId171" Type="http://schemas.openxmlformats.org/officeDocument/2006/relationships/image" Target="../media/image185.jpeg"/><Relationship Id="rId192" Type="http://schemas.openxmlformats.org/officeDocument/2006/relationships/hyperlink" Target="https://www.luchski.ru/product/kurtka-uteplennaya-turisticheskaya-ray-ws-model-outdoor-uni-krasnyy-goluboy-krasnaya-molniya-47709/" TargetMode="External"/><Relationship Id="rId206" Type="http://schemas.openxmlformats.org/officeDocument/2006/relationships/image" Target="../media/image203.jpeg"/><Relationship Id="rId227" Type="http://schemas.openxmlformats.org/officeDocument/2006/relationships/hyperlink" Target="https://www.luchski.ru/product/kurtka-razminochnaya-ray-ws-model-star-siniy-limonnyy-shov-63013/" TargetMode="External"/><Relationship Id="rId248" Type="http://schemas.openxmlformats.org/officeDocument/2006/relationships/hyperlink" Target="https://www.luchski.ru/product/kurtka-razminochnaya-ray-ws-model-star-uni-krasnyy-siniy-belaya-molniya-11517/" TargetMode="External"/><Relationship Id="rId269" Type="http://schemas.openxmlformats.org/officeDocument/2006/relationships/image" Target="../media/image236.png"/><Relationship Id="rId12" Type="http://schemas.openxmlformats.org/officeDocument/2006/relationships/image" Target="../media/image95.jpeg"/><Relationship Id="rId33" Type="http://schemas.openxmlformats.org/officeDocument/2006/relationships/image" Target="../media/image107.jpeg"/><Relationship Id="rId108" Type="http://schemas.openxmlformats.org/officeDocument/2006/relationships/image" Target="../media/image147.jpeg"/><Relationship Id="rId129" Type="http://schemas.openxmlformats.org/officeDocument/2006/relationships/image" Target="../media/image158.jpeg"/><Relationship Id="rId54" Type="http://schemas.openxmlformats.org/officeDocument/2006/relationships/image" Target="../media/image118.jpeg"/><Relationship Id="rId75" Type="http://schemas.openxmlformats.org/officeDocument/2006/relationships/image" Target="../media/image130.jpeg"/><Relationship Id="rId96" Type="http://schemas.openxmlformats.org/officeDocument/2006/relationships/image" Target="../media/image141.jpeg"/><Relationship Id="rId140" Type="http://schemas.openxmlformats.org/officeDocument/2006/relationships/hyperlink" Target="https://www.luchski.ru/product/shapochka-ray-model-race-material-termo-bifleks-snezhinka-siniy-54503/" TargetMode="External"/><Relationship Id="rId161" Type="http://schemas.openxmlformats.org/officeDocument/2006/relationships/hyperlink" Target="https://www.luchski.ru/product/truba-maska-ray-print-24942/" TargetMode="External"/><Relationship Id="rId182" Type="http://schemas.openxmlformats.org/officeDocument/2006/relationships/hyperlink" Target="https://www.luchski.ru/product/bryuki-begovye-ray-zhenskie-rost-164-35188/" TargetMode="External"/><Relationship Id="rId217" Type="http://schemas.openxmlformats.org/officeDocument/2006/relationships/hyperlink" Target="https://www.luchski.ru/product/kurtka-razminochnaya-ray-ws-model-race-uni-fioletovyy-chernyy-43906/" TargetMode="External"/><Relationship Id="rId6" Type="http://schemas.openxmlformats.org/officeDocument/2006/relationships/image" Target="../media/image90.jpeg"/><Relationship Id="rId238" Type="http://schemas.openxmlformats.org/officeDocument/2006/relationships/image" Target="../media/image219.jpeg"/><Relationship Id="rId259" Type="http://schemas.openxmlformats.org/officeDocument/2006/relationships/image" Target="../media/image231.jpeg"/><Relationship Id="rId23" Type="http://schemas.openxmlformats.org/officeDocument/2006/relationships/image" Target="../media/image102.jpeg"/><Relationship Id="rId28" Type="http://schemas.openxmlformats.org/officeDocument/2006/relationships/hyperlink" Target="https://www.luchski.ru/product/shapochka-ray-model-race-material-termo-bifleks-neon-40789/" TargetMode="External"/><Relationship Id="rId49" Type="http://schemas.openxmlformats.org/officeDocument/2006/relationships/hyperlink" Target="https://www.luchski.ru/product/kombinezon-lyzhnyy-quot-ray-quot-t-sin-bel-kr-14646/" TargetMode="External"/><Relationship Id="rId114" Type="http://schemas.openxmlformats.org/officeDocument/2006/relationships/image" Target="../media/image150.jpeg"/><Relationship Id="rId119" Type="http://schemas.openxmlformats.org/officeDocument/2006/relationships/hyperlink" Target="https://www.luchski.ru/product/kombinezon-lyzhnyy-quot-ray-quot-elit-ser-zel-49070/" TargetMode="External"/><Relationship Id="rId44" Type="http://schemas.openxmlformats.org/officeDocument/2006/relationships/image" Target="../media/image113.jpeg"/><Relationship Id="rId60" Type="http://schemas.openxmlformats.org/officeDocument/2006/relationships/image" Target="../media/image121.jpeg"/><Relationship Id="rId65" Type="http://schemas.openxmlformats.org/officeDocument/2006/relationships/hyperlink" Target="https://www.luchski.ru/product/kurtka-uteplennaya-ray-ekip-52463/" TargetMode="External"/><Relationship Id="rId81" Type="http://schemas.openxmlformats.org/officeDocument/2006/relationships/image" Target="../media/image133.jpeg"/><Relationship Id="rId86" Type="http://schemas.openxmlformats.org/officeDocument/2006/relationships/image" Target="../media/image136.jpeg"/><Relationship Id="rId130" Type="http://schemas.openxmlformats.org/officeDocument/2006/relationships/hyperlink" Target="https://www.luchski.ru/product/kurtka-paradnaya-ray-siniy-krasnyy-58511/" TargetMode="External"/><Relationship Id="rId135" Type="http://schemas.openxmlformats.org/officeDocument/2006/relationships/image" Target="../media/image161.jpeg"/><Relationship Id="rId151" Type="http://schemas.openxmlformats.org/officeDocument/2006/relationships/hyperlink" Target="https://www.luchski.ru/product/kombinezon-lyzhnyy-gonochnyy-ray-print-snezhinka-fioletovyy-25838/" TargetMode="External"/><Relationship Id="rId156" Type="http://schemas.openxmlformats.org/officeDocument/2006/relationships/image" Target="../media/image172.jpeg"/><Relationship Id="rId177" Type="http://schemas.openxmlformats.org/officeDocument/2006/relationships/image" Target="../media/image188.jpeg"/><Relationship Id="rId198" Type="http://schemas.openxmlformats.org/officeDocument/2006/relationships/hyperlink" Target="https://www.luchski.ru/product/kurtka-uteplennaya-turisticheskaya-ray-ws-model-outdoor-uni-goluboy-krasnyy-krasnaya-molniya-41041/" TargetMode="External"/><Relationship Id="rId172" Type="http://schemas.openxmlformats.org/officeDocument/2006/relationships/hyperlink" Target="https://www.luchski.ru/product/truba-maska-ray-uteplennaya-4381/" TargetMode="External"/><Relationship Id="rId193" Type="http://schemas.openxmlformats.org/officeDocument/2006/relationships/image" Target="../media/image196.jpeg"/><Relationship Id="rId202" Type="http://schemas.openxmlformats.org/officeDocument/2006/relationships/image" Target="../media/image201.jpeg"/><Relationship Id="rId207" Type="http://schemas.openxmlformats.org/officeDocument/2006/relationships/hyperlink" Target="https://www.luchski.ru/product/kurtka-razminochnaya-ray-model-pro-race-ws-uniseks-krasnyy-chernyy-30177/" TargetMode="External"/><Relationship Id="rId223" Type="http://schemas.openxmlformats.org/officeDocument/2006/relationships/hyperlink" Target="https://www.luchski.ru/product/kurtka-razminochnaya-ray-ws-model-pro-race-men-print-geometriya-siniy-5919/" TargetMode="External"/><Relationship Id="rId228" Type="http://schemas.openxmlformats.org/officeDocument/2006/relationships/image" Target="../media/image214.jpeg"/><Relationship Id="rId244" Type="http://schemas.openxmlformats.org/officeDocument/2006/relationships/hyperlink" Target="https://www.luchski.ru/product/kurtka-razminochnaya-ray-ws-model-star-uni-trikolor-belaya-molniya-6527/" TargetMode="External"/><Relationship Id="rId249" Type="http://schemas.openxmlformats.org/officeDocument/2006/relationships/image" Target="../media/image225.jpeg"/><Relationship Id="rId13" Type="http://schemas.openxmlformats.org/officeDocument/2006/relationships/image" Target="../media/image96.jpeg"/><Relationship Id="rId18" Type="http://schemas.openxmlformats.org/officeDocument/2006/relationships/hyperlink" Target="https://www.luchski.ru/product/maska-vetrozaschitnaya-shlem-flis-7263/" TargetMode="External"/><Relationship Id="rId39" Type="http://schemas.openxmlformats.org/officeDocument/2006/relationships/hyperlink" Target="https://www.luchski.ru/product/zhilet-razminochnyy-quot-ray-quot-ws-sine-chernyy-31799/" TargetMode="External"/><Relationship Id="rId109" Type="http://schemas.openxmlformats.org/officeDocument/2006/relationships/hyperlink" Target="https://www.luchski.ru/product/kombinezon-lyzhnyy-quot-ray-quot-elit-kras-sin-11480/" TargetMode="External"/><Relationship Id="rId260" Type="http://schemas.openxmlformats.org/officeDocument/2006/relationships/hyperlink" Target="https://www.luchski.ru/product/zhilet-razminochnyy-quot-ray-quot-ws-gol-chern-zhelt-shov-14420/" TargetMode="External"/><Relationship Id="rId265" Type="http://schemas.openxmlformats.org/officeDocument/2006/relationships/image" Target="../media/image234.jpeg"/><Relationship Id="rId34" Type="http://schemas.openxmlformats.org/officeDocument/2006/relationships/hyperlink" Target="https://www.luchski.ru/product/bryuki-razminochnye-run-quot-ray-quot-ws-13954/" TargetMode="External"/><Relationship Id="rId50" Type="http://schemas.openxmlformats.org/officeDocument/2006/relationships/image" Target="../media/image116.jpeg"/><Relationship Id="rId55" Type="http://schemas.openxmlformats.org/officeDocument/2006/relationships/hyperlink" Target="https://www.luchski.ru/catalog/sportivnaya-odezhda-zima/" TargetMode="External"/><Relationship Id="rId76" Type="http://schemas.openxmlformats.org/officeDocument/2006/relationships/hyperlink" Target="https://www.luchski.ru/product/kurtka-razminochnaya-ray-ws-model-race-siniy-chernyy-siniy-shov-33197/" TargetMode="External"/><Relationship Id="rId97" Type="http://schemas.openxmlformats.org/officeDocument/2006/relationships/hyperlink" Target="https://www.luchski.ru/product/kurtka-razminochnaya-ray-ws-model-pro-race-woman-malinovyy-chernyy-23518/" TargetMode="External"/><Relationship Id="rId104" Type="http://schemas.openxmlformats.org/officeDocument/2006/relationships/image" Target="../media/image145.jpeg"/><Relationship Id="rId120" Type="http://schemas.openxmlformats.org/officeDocument/2006/relationships/image" Target="../media/image153.jpeg"/><Relationship Id="rId125" Type="http://schemas.openxmlformats.org/officeDocument/2006/relationships/hyperlink" Target="https://www.luchski.ru/product/bryuki-razminochnye-quot-turist-quot-ray-ws-22220/" TargetMode="External"/><Relationship Id="rId141" Type="http://schemas.openxmlformats.org/officeDocument/2006/relationships/image" Target="../media/image164.jpeg"/><Relationship Id="rId146" Type="http://schemas.openxmlformats.org/officeDocument/2006/relationships/image" Target="../media/image167.jpeg"/><Relationship Id="rId167" Type="http://schemas.openxmlformats.org/officeDocument/2006/relationships/image" Target="../media/image181.jpeg"/><Relationship Id="rId188" Type="http://schemas.openxmlformats.org/officeDocument/2006/relationships/hyperlink" Target="https://www.luchski.ru/product/kurtka-uteplennaya-turisticheskaya-ray-ws-model-outdoor-uni-sinyaya-2562/" TargetMode="External"/><Relationship Id="rId7" Type="http://schemas.openxmlformats.org/officeDocument/2006/relationships/image" Target="../media/image91.jpeg"/><Relationship Id="rId71" Type="http://schemas.openxmlformats.org/officeDocument/2006/relationships/image" Target="../media/image128.jpeg"/><Relationship Id="rId92" Type="http://schemas.openxmlformats.org/officeDocument/2006/relationships/image" Target="../media/image139.jpeg"/><Relationship Id="rId162" Type="http://schemas.openxmlformats.org/officeDocument/2006/relationships/image" Target="../media/image176.jpeg"/><Relationship Id="rId183" Type="http://schemas.openxmlformats.org/officeDocument/2006/relationships/image" Target="../media/image191.jpeg"/><Relationship Id="rId213" Type="http://schemas.openxmlformats.org/officeDocument/2006/relationships/hyperlink" Target="https://www.luchski.ru/product/kurtka-razminochnaya-ray-ws-model-race-uni-salatovyy-chernyy-13343/" TargetMode="External"/><Relationship Id="rId218" Type="http://schemas.openxmlformats.org/officeDocument/2006/relationships/image" Target="../media/image209.jpeg"/><Relationship Id="rId234" Type="http://schemas.openxmlformats.org/officeDocument/2006/relationships/image" Target="../media/image217.jpeg"/><Relationship Id="rId239" Type="http://schemas.openxmlformats.org/officeDocument/2006/relationships/hyperlink" Target="https://www.luchski.ru/product/kurtka-razminochnaya-ray-ws-model-pro-race-woman-goluboy-chernyy-10562/" TargetMode="External"/><Relationship Id="rId2" Type="http://schemas.openxmlformats.org/officeDocument/2006/relationships/image" Target="../media/image88.jpeg"/><Relationship Id="rId29" Type="http://schemas.openxmlformats.org/officeDocument/2006/relationships/image" Target="../media/image105.jpeg"/><Relationship Id="rId250" Type="http://schemas.openxmlformats.org/officeDocument/2006/relationships/hyperlink" Target="https://www.luchski.ru/product/kurtka-razminochnaya-ray-ws-model-star-uni-krasnyy-siniy-krasnaya-molniya-63034/" TargetMode="External"/><Relationship Id="rId255" Type="http://schemas.openxmlformats.org/officeDocument/2006/relationships/image" Target="../media/image228.jpeg"/><Relationship Id="rId24" Type="http://schemas.openxmlformats.org/officeDocument/2006/relationships/hyperlink" Target="https://www.luchski.ru/product/shapochka-ray-model-race-material-termo-bifleks-chernaya-29300/" TargetMode="External"/><Relationship Id="rId40" Type="http://schemas.openxmlformats.org/officeDocument/2006/relationships/image" Target="../media/image111.jpeg"/><Relationship Id="rId45" Type="http://schemas.openxmlformats.org/officeDocument/2006/relationships/hyperlink" Target="https://www.luchski.ru/product/kombinezon-lyzhnyy-quot-ray-quot-sin-bel-kr-18393/" TargetMode="External"/><Relationship Id="rId66" Type="http://schemas.openxmlformats.org/officeDocument/2006/relationships/image" Target="../media/image125.jpeg"/><Relationship Id="rId87" Type="http://schemas.openxmlformats.org/officeDocument/2006/relationships/hyperlink" Target="https://www.luchski.ru/product/kurtka-razminochnaya-quot-ray-quot-ws-cherno-sinyaya-55165/" TargetMode="External"/><Relationship Id="rId110" Type="http://schemas.openxmlformats.org/officeDocument/2006/relationships/image" Target="../media/image148.jpeg"/><Relationship Id="rId115" Type="http://schemas.openxmlformats.org/officeDocument/2006/relationships/hyperlink" Target="https://www.luchski.ru/product/kombinezon-lyzhnyy-quot-ray-quot-elit-ser-kras-42528/" TargetMode="External"/><Relationship Id="rId131" Type="http://schemas.openxmlformats.org/officeDocument/2006/relationships/image" Target="../media/image159.png"/><Relationship Id="rId136" Type="http://schemas.openxmlformats.org/officeDocument/2006/relationships/hyperlink" Target="https://www.luchski.ru/product/kurtka-uteplennaya-ray-men-temno-siniy-krasnyy-svetootr-45699/" TargetMode="External"/><Relationship Id="rId157" Type="http://schemas.openxmlformats.org/officeDocument/2006/relationships/image" Target="../media/image173.jpeg"/><Relationship Id="rId178" Type="http://schemas.openxmlformats.org/officeDocument/2006/relationships/hyperlink" Target="https://www.luchski.ru/product/bryuki-begovye-ray-30466/" TargetMode="External"/><Relationship Id="rId61" Type="http://schemas.openxmlformats.org/officeDocument/2006/relationships/image" Target="../media/image122.jpeg"/><Relationship Id="rId82" Type="http://schemas.openxmlformats.org/officeDocument/2006/relationships/hyperlink" Target="https://www.luchski.ru/product/kurtka-razminochnaya-quot-ray-quot-ws-cherno-krasnaya-30339/" TargetMode="External"/><Relationship Id="rId152" Type="http://schemas.openxmlformats.org/officeDocument/2006/relationships/image" Target="../media/image170.jpeg"/><Relationship Id="rId173" Type="http://schemas.openxmlformats.org/officeDocument/2006/relationships/image" Target="../media/image186.jpeg"/><Relationship Id="rId194" Type="http://schemas.openxmlformats.org/officeDocument/2006/relationships/hyperlink" Target="https://www.luchski.ru/product/kurtka-uteplennaya-turisticheskaya-ray-ws-model-outdoor-uni-krasnyy-goluboy-belaya-molniya-7960/" TargetMode="External"/><Relationship Id="rId199" Type="http://schemas.openxmlformats.org/officeDocument/2006/relationships/image" Target="../media/image199.jpeg"/><Relationship Id="rId203" Type="http://schemas.openxmlformats.org/officeDocument/2006/relationships/hyperlink" Target="https://www.luchski.ru/product/kurtka-razminochnaya-ray-ws-model-race-pro-limonnyy-chernyy-61061/" TargetMode="External"/><Relationship Id="rId208" Type="http://schemas.openxmlformats.org/officeDocument/2006/relationships/image" Target="../media/image204.jpeg"/><Relationship Id="rId229" Type="http://schemas.openxmlformats.org/officeDocument/2006/relationships/hyperlink" Target="https://www.luchski.ru/product/kurtka-razminochnaya-ray-ws-model-star-woman-oranzhevyy-chernyy-40005/" TargetMode="External"/><Relationship Id="rId19" Type="http://schemas.openxmlformats.org/officeDocument/2006/relationships/image" Target="../media/image100.jpeg"/><Relationship Id="rId224" Type="http://schemas.openxmlformats.org/officeDocument/2006/relationships/image" Target="../media/image212.jpeg"/><Relationship Id="rId240" Type="http://schemas.openxmlformats.org/officeDocument/2006/relationships/image" Target="../media/image220.jpeg"/><Relationship Id="rId245" Type="http://schemas.openxmlformats.org/officeDocument/2006/relationships/image" Target="../media/image223.jpeg"/><Relationship Id="rId261" Type="http://schemas.openxmlformats.org/officeDocument/2006/relationships/image" Target="../media/image232.jpeg"/><Relationship Id="rId266" Type="http://schemas.openxmlformats.org/officeDocument/2006/relationships/hyperlink" Target="https://www.luchski.ru/product/kurtka-razminochnaya-ray-ws-model-pro-race-woman-oranzhevyy-chernyy-53135/" TargetMode="External"/><Relationship Id="rId14" Type="http://schemas.openxmlformats.org/officeDocument/2006/relationships/image" Target="../media/image97.jpeg"/><Relationship Id="rId30" Type="http://schemas.openxmlformats.org/officeDocument/2006/relationships/hyperlink" Target="https://www.luchski.ru/product/kombinezon-lyzhnyy-quot-ray-quot-kras-bel-chern-28882/" TargetMode="External"/><Relationship Id="rId35" Type="http://schemas.openxmlformats.org/officeDocument/2006/relationships/image" Target="../media/image108.jpeg"/><Relationship Id="rId56" Type="http://schemas.openxmlformats.org/officeDocument/2006/relationships/image" Target="../media/image119.jpeg"/><Relationship Id="rId77" Type="http://schemas.openxmlformats.org/officeDocument/2006/relationships/image" Target="../media/image131.jpeg"/><Relationship Id="rId100" Type="http://schemas.openxmlformats.org/officeDocument/2006/relationships/image" Target="../media/image143.jpeg"/><Relationship Id="rId105" Type="http://schemas.openxmlformats.org/officeDocument/2006/relationships/hyperlink" Target="https://www.luchski.ru/product/kurtka-razminochnaya-ray-ws-model-star-uni-chernyy-siniy-limonnyy-shov-44829/" TargetMode="External"/><Relationship Id="rId126" Type="http://schemas.openxmlformats.org/officeDocument/2006/relationships/image" Target="../media/image156.jpeg"/><Relationship Id="rId147" Type="http://schemas.openxmlformats.org/officeDocument/2006/relationships/hyperlink" Target="https://www.luchski.ru/product/kombinezon-lyzhnyy-gonochnyy-ray-print-flag-rf-chernyy-65215/" TargetMode="External"/><Relationship Id="rId168" Type="http://schemas.openxmlformats.org/officeDocument/2006/relationships/image" Target="../media/image182.jpeg"/><Relationship Id="rId8" Type="http://schemas.openxmlformats.org/officeDocument/2006/relationships/image" Target="../media/image92.jpeg"/><Relationship Id="rId51" Type="http://schemas.openxmlformats.org/officeDocument/2006/relationships/hyperlink" Target="https://www.luchski.ru/product/bryuki-razminochnye-quot-ray-quot-ws-10298/" TargetMode="External"/><Relationship Id="rId72" Type="http://schemas.openxmlformats.org/officeDocument/2006/relationships/hyperlink" Target="https://www.luchski.ru/product/kurtka-razminochnaya-ray-ws-model-race-chernyy-krasnyy-28162/" TargetMode="External"/><Relationship Id="rId93" Type="http://schemas.openxmlformats.org/officeDocument/2006/relationships/hyperlink" Target="https://www.luchski.ru/product/shapochka-ray-model-race-material-termo-bifleks-krasnaya-54330/" TargetMode="External"/><Relationship Id="rId98" Type="http://schemas.openxmlformats.org/officeDocument/2006/relationships/image" Target="../media/image142.jpeg"/><Relationship Id="rId121" Type="http://schemas.openxmlformats.org/officeDocument/2006/relationships/hyperlink" Target="https://www.luchski.ru/product/kombinezon-lyzhnyy-quot-ray-quot-elit-ser-sin-41362/" TargetMode="External"/><Relationship Id="rId142" Type="http://schemas.openxmlformats.org/officeDocument/2006/relationships/hyperlink" Target="https://www.luchski.ru/product/shapochka-ray-model-race-material-termo-bifleks-snezhinka-fioletovyy-18863/" TargetMode="External"/><Relationship Id="rId163" Type="http://schemas.openxmlformats.org/officeDocument/2006/relationships/image" Target="../media/image177.jpeg"/><Relationship Id="rId184" Type="http://schemas.openxmlformats.org/officeDocument/2006/relationships/hyperlink" Target="https://www.luchski.ru/product/bryuki-begovye-ray-model-klassik-woman-rost-168-t-siniy-13670/" TargetMode="External"/><Relationship Id="rId189" Type="http://schemas.openxmlformats.org/officeDocument/2006/relationships/image" Target="../media/image194.jpeg"/><Relationship Id="rId219" Type="http://schemas.openxmlformats.org/officeDocument/2006/relationships/hyperlink" Target="https://www.luchski.ru/product/kurtka-razminochnaya-ray-ws-model-race-uni-malinovyy-chernyy-49567/" TargetMode="External"/><Relationship Id="rId3" Type="http://schemas.openxmlformats.org/officeDocument/2006/relationships/image" Target="../media/image89.jpeg"/><Relationship Id="rId214" Type="http://schemas.openxmlformats.org/officeDocument/2006/relationships/image" Target="../media/image207.jpeg"/><Relationship Id="rId230" Type="http://schemas.openxmlformats.org/officeDocument/2006/relationships/image" Target="../media/image215.jpeg"/><Relationship Id="rId235" Type="http://schemas.openxmlformats.org/officeDocument/2006/relationships/hyperlink" Target="https://www.luchski.ru/product/kurtka-razminochnaya-ray-ws-model-star-woman-fioletovyy-chernyy-56709/" TargetMode="External"/><Relationship Id="rId251" Type="http://schemas.openxmlformats.org/officeDocument/2006/relationships/image" Target="../media/image226.jpeg"/><Relationship Id="rId256" Type="http://schemas.openxmlformats.org/officeDocument/2006/relationships/image" Target="../media/image229.jpeg"/><Relationship Id="rId25" Type="http://schemas.openxmlformats.org/officeDocument/2006/relationships/image" Target="../media/image103.jpeg"/><Relationship Id="rId46" Type="http://schemas.openxmlformats.org/officeDocument/2006/relationships/image" Target="../media/image114.png"/><Relationship Id="rId67" Type="http://schemas.openxmlformats.org/officeDocument/2006/relationships/hyperlink" Target="https://www.luchski.ru/product/bryuki-begovye-ray-16234/" TargetMode="External"/><Relationship Id="rId116" Type="http://schemas.openxmlformats.org/officeDocument/2006/relationships/image" Target="../media/image151.jpeg"/><Relationship Id="rId137" Type="http://schemas.openxmlformats.org/officeDocument/2006/relationships/image" Target="../media/image162.jpeg"/><Relationship Id="rId158" Type="http://schemas.openxmlformats.org/officeDocument/2006/relationships/hyperlink" Target="https://www.luchski.ru/product/kombinezon-lyzhnyy-quot-ray-quot-chern-zhelt-seryy-25752/" TargetMode="External"/><Relationship Id="rId20" Type="http://schemas.openxmlformats.org/officeDocument/2006/relationships/hyperlink" Target="https://www.luchski.ru/product/povyazka-material-quot-flis-quot-9687/" TargetMode="External"/><Relationship Id="rId41" Type="http://schemas.openxmlformats.org/officeDocument/2006/relationships/hyperlink" Target="https://www.luchski.ru/product/zhilet-razminochnyy-quot-ray-quot-ws-krasno-chernyy-11762/" TargetMode="External"/><Relationship Id="rId62" Type="http://schemas.openxmlformats.org/officeDocument/2006/relationships/image" Target="../media/image123.jpeg"/><Relationship Id="rId83" Type="http://schemas.openxmlformats.org/officeDocument/2006/relationships/image" Target="../media/image134.jpeg"/><Relationship Id="rId88" Type="http://schemas.openxmlformats.org/officeDocument/2006/relationships/image" Target="../media/image137.jpeg"/><Relationship Id="rId111" Type="http://schemas.openxmlformats.org/officeDocument/2006/relationships/hyperlink" Target="https://www.luchski.ru/product/kombinezon-lyzhnyy-ray-elit-model-1-krasnyy-limonnyy-5863/" TargetMode="External"/><Relationship Id="rId132" Type="http://schemas.openxmlformats.org/officeDocument/2006/relationships/hyperlink" Target="https://www.luchski.ru/product/kurtka-uteplennaya-ray-men-temno-siniy-chernyy-42999/" TargetMode="External"/><Relationship Id="rId153" Type="http://schemas.openxmlformats.org/officeDocument/2006/relationships/hyperlink" Target="https://www.luchski.ru/product/kombinezon-lyzhnyy-quot-ray-quot-siniy-biryuzovyy-t-siniy-34213/" TargetMode="External"/><Relationship Id="rId174" Type="http://schemas.openxmlformats.org/officeDocument/2006/relationships/hyperlink" Target="https://www.luchski.ru/product/bryuki-begovye-ray-model-run-w-ws-zhenskie-47096/" TargetMode="External"/><Relationship Id="rId179" Type="http://schemas.openxmlformats.org/officeDocument/2006/relationships/image" Target="../media/image189.jpeg"/><Relationship Id="rId195" Type="http://schemas.openxmlformats.org/officeDocument/2006/relationships/image" Target="../media/image197.jpeg"/><Relationship Id="rId209" Type="http://schemas.openxmlformats.org/officeDocument/2006/relationships/hyperlink" Target="https://www.luchski.ru/product/kurtka-razminochnaya-ray-model-pro-race-ws-uniseks-chernyy-siniy-37893/" TargetMode="External"/><Relationship Id="rId190" Type="http://schemas.openxmlformats.org/officeDocument/2006/relationships/hyperlink" Target="https://www.luchski.ru/product/kurtka-uteplennaya-turisticheskaya-ray-ws-model-outdoor-uni-krasnaya-20093/" TargetMode="External"/><Relationship Id="rId204" Type="http://schemas.openxmlformats.org/officeDocument/2006/relationships/image" Target="../media/image202.jpeg"/><Relationship Id="rId220" Type="http://schemas.openxmlformats.org/officeDocument/2006/relationships/image" Target="../media/image210.jpeg"/><Relationship Id="rId225" Type="http://schemas.openxmlformats.org/officeDocument/2006/relationships/hyperlink" Target="https://www.luchski.ru/product/kurtka-razminochnaya-ray-ws-model-pro-race-men-print-50437/" TargetMode="External"/><Relationship Id="rId241" Type="http://schemas.openxmlformats.org/officeDocument/2006/relationships/hyperlink" Target="https://www.luchski.ru/product/kurtka-razminochnaya-ray-ws-model-pro-race-woman-salatovyy-chernyy-8105/" TargetMode="External"/><Relationship Id="rId246" Type="http://schemas.openxmlformats.org/officeDocument/2006/relationships/hyperlink" Target="https://www.luchski.ru/product/kurtka-razminochnaya-ray-ws-model-star-uni-trikolor-krasnaya-molniya-17192/" TargetMode="External"/><Relationship Id="rId267" Type="http://schemas.openxmlformats.org/officeDocument/2006/relationships/image" Target="../media/image235.png"/><Relationship Id="rId15" Type="http://schemas.openxmlformats.org/officeDocument/2006/relationships/hyperlink" Target="https://www.luchski.ru/product/maska-lyzhnika--balaklava-st-chernaya/" TargetMode="External"/><Relationship Id="rId36" Type="http://schemas.openxmlformats.org/officeDocument/2006/relationships/image" Target="../media/image109.jpeg"/><Relationship Id="rId57" Type="http://schemas.openxmlformats.org/officeDocument/2006/relationships/hyperlink" Target="https://www.luchski.ru/product/bryuki-uteplennye-ray-men-26217/" TargetMode="External"/><Relationship Id="rId106" Type="http://schemas.openxmlformats.org/officeDocument/2006/relationships/image" Target="../media/image146.jpeg"/><Relationship Id="rId127" Type="http://schemas.openxmlformats.org/officeDocument/2006/relationships/hyperlink" Target="https://www.luchski.ru/product/bryuki-begovye-ray-model-race-ws-uniseks-1372/" TargetMode="External"/><Relationship Id="rId262" Type="http://schemas.openxmlformats.org/officeDocument/2006/relationships/hyperlink" Target="https://www.luchski.ru/product/zhilet-razminochnyy-quot-ray-quot-ws-cherno-siniy-4338/" TargetMode="External"/><Relationship Id="rId10" Type="http://schemas.openxmlformats.org/officeDocument/2006/relationships/image" Target="../media/image94.jpeg"/><Relationship Id="rId31" Type="http://schemas.openxmlformats.org/officeDocument/2006/relationships/image" Target="../media/image106.jpeg"/><Relationship Id="rId52" Type="http://schemas.openxmlformats.org/officeDocument/2006/relationships/image" Target="../media/image117.jpeg"/><Relationship Id="rId73" Type="http://schemas.openxmlformats.org/officeDocument/2006/relationships/image" Target="../media/image129.jpeg"/><Relationship Id="rId78" Type="http://schemas.openxmlformats.org/officeDocument/2006/relationships/hyperlink" Target="https://www.luchski.ru/product/kurtka-razminochnaya-quot-ray-quot-ws-gol-chern-zhelt-shov-24565/" TargetMode="External"/><Relationship Id="rId94" Type="http://schemas.openxmlformats.org/officeDocument/2006/relationships/image" Target="../media/image140.jpeg"/><Relationship Id="rId99" Type="http://schemas.openxmlformats.org/officeDocument/2006/relationships/hyperlink" Target="https://www.luchski.ru/product/kurtka-razminochnaya-ray-ws-model-star-uni-limonnyy-chernyy-limonnyy-shov-19569/" TargetMode="External"/><Relationship Id="rId101" Type="http://schemas.openxmlformats.org/officeDocument/2006/relationships/hyperlink" Target="https://www.luchski.ru/product/kurtka-razminochnaya-ray-ws-model-star-uni-siniy-siniy-limonnyy-shov-23620/" TargetMode="External"/><Relationship Id="rId122" Type="http://schemas.openxmlformats.org/officeDocument/2006/relationships/image" Target="../media/image154.jpeg"/><Relationship Id="rId143" Type="http://schemas.openxmlformats.org/officeDocument/2006/relationships/image" Target="../media/image165.jpeg"/><Relationship Id="rId148" Type="http://schemas.openxmlformats.org/officeDocument/2006/relationships/image" Target="../media/image168.jpeg"/><Relationship Id="rId164" Type="http://schemas.openxmlformats.org/officeDocument/2006/relationships/image" Target="../media/image178.jpeg"/><Relationship Id="rId169" Type="http://schemas.openxmlformats.org/officeDocument/2006/relationships/image" Target="../media/image183.jpeg"/><Relationship Id="rId185" Type="http://schemas.openxmlformats.org/officeDocument/2006/relationships/image" Target="../media/image192.jpeg"/><Relationship Id="rId4" Type="http://schemas.openxmlformats.org/officeDocument/2006/relationships/image" Target="../media/image11.jpeg"/><Relationship Id="rId9" Type="http://schemas.openxmlformats.org/officeDocument/2006/relationships/image" Target="../media/image93.jpeg"/><Relationship Id="rId180" Type="http://schemas.openxmlformats.org/officeDocument/2006/relationships/hyperlink" Target="https://www.luchski.ru/product/bryuki-begovye-ray-t-siniy-24378/" TargetMode="External"/><Relationship Id="rId210" Type="http://schemas.openxmlformats.org/officeDocument/2006/relationships/image" Target="../media/image205.jpeg"/><Relationship Id="rId215" Type="http://schemas.openxmlformats.org/officeDocument/2006/relationships/hyperlink" Target="https://www.luchski.ru/product/kurtka-razminochnaya-ray-ws-model-race-uni-oranzhevyy-chernyy-31070/" TargetMode="External"/><Relationship Id="rId236" Type="http://schemas.openxmlformats.org/officeDocument/2006/relationships/image" Target="../media/image218.jpeg"/><Relationship Id="rId257" Type="http://schemas.openxmlformats.org/officeDocument/2006/relationships/hyperlink" Target="https://www.luchski.ru/product/zhilet-razminochnyy-quot-ray-quot-ws-cherno-krasnyy-24321/" TargetMode="External"/><Relationship Id="rId26" Type="http://schemas.openxmlformats.org/officeDocument/2006/relationships/hyperlink" Target="https://www.luchski.ru/product/shapochka-ray-model-race-material-termo-bifleks-sinyaya-4073/" TargetMode="External"/><Relationship Id="rId231" Type="http://schemas.openxmlformats.org/officeDocument/2006/relationships/hyperlink" Target="https://www.luchski.ru/product/kurtka-razminochnaya-ray-ws-model-star-woman-malinovyy-chernyy-26833/" TargetMode="External"/><Relationship Id="rId252" Type="http://schemas.openxmlformats.org/officeDocument/2006/relationships/hyperlink" Target="https://www.luchski.ru/product/kurtka-razminochnaya-ray-ws-model-star-uni-krasnyy-chernyy-krasnyy-shov-54995/" TargetMode="External"/><Relationship Id="rId47" Type="http://schemas.openxmlformats.org/officeDocument/2006/relationships/hyperlink" Target="https://www.luchski.ru/product/kombinezon-lyzhnyy-quot-ray-quot-chern-bel-ser-13085/" TargetMode="External"/><Relationship Id="rId68" Type="http://schemas.openxmlformats.org/officeDocument/2006/relationships/image" Target="../media/image126.jpeg"/><Relationship Id="rId89" Type="http://schemas.openxmlformats.org/officeDocument/2006/relationships/hyperlink" Target="https://www.luchski.ru/product/kurtka-razminochnaya-quot-ray-quot-ws-limon-chernyy-32878/" TargetMode="External"/><Relationship Id="rId112" Type="http://schemas.openxmlformats.org/officeDocument/2006/relationships/image" Target="../media/image149.jpeg"/><Relationship Id="rId133" Type="http://schemas.openxmlformats.org/officeDocument/2006/relationships/image" Target="../media/image160.jpeg"/><Relationship Id="rId154" Type="http://schemas.openxmlformats.org/officeDocument/2006/relationships/image" Target="../media/image171.jpeg"/><Relationship Id="rId175" Type="http://schemas.openxmlformats.org/officeDocument/2006/relationships/image" Target="../media/image187.jpeg"/><Relationship Id="rId196" Type="http://schemas.openxmlformats.org/officeDocument/2006/relationships/hyperlink" Target="https://www.luchski.ru/product/kurtka-uteplennaya-turisticheskaya-ray-ws-model-outdoor-uni-goluboy-krasnyy-belaya-molniya-36616/" TargetMode="External"/><Relationship Id="rId200" Type="http://schemas.openxmlformats.org/officeDocument/2006/relationships/hyperlink" Target="https://www.luchski.ru/product/kurtka-uteplennaya-razminochnaya-ray-s-termo-bifleks-7280/" TargetMode="External"/><Relationship Id="rId16" Type="http://schemas.openxmlformats.org/officeDocument/2006/relationships/image" Target="../media/image98.jpeg"/><Relationship Id="rId221" Type="http://schemas.openxmlformats.org/officeDocument/2006/relationships/hyperlink" Target="https://www.luchski.ru/product/kurtka-razminochnaya-ray-ws-model-pro-race-men-print-krasnyy-flag-rf-56537/" TargetMode="External"/><Relationship Id="rId242" Type="http://schemas.openxmlformats.org/officeDocument/2006/relationships/image" Target="../media/image221.jpeg"/><Relationship Id="rId263" Type="http://schemas.openxmlformats.org/officeDocument/2006/relationships/image" Target="../media/image233.jpeg"/><Relationship Id="rId37" Type="http://schemas.openxmlformats.org/officeDocument/2006/relationships/hyperlink" Target="https://www.luchski.ru/product/zhilet-razminochnyy-ray-ws-model-star-chernyy-siniy-59684/" TargetMode="External"/><Relationship Id="rId58" Type="http://schemas.openxmlformats.org/officeDocument/2006/relationships/image" Target="../media/image120.jpeg"/><Relationship Id="rId79" Type="http://schemas.openxmlformats.org/officeDocument/2006/relationships/image" Target="../media/image132.jpeg"/><Relationship Id="rId102" Type="http://schemas.openxmlformats.org/officeDocument/2006/relationships/image" Target="../media/image144.jpeg"/><Relationship Id="rId123" Type="http://schemas.openxmlformats.org/officeDocument/2006/relationships/hyperlink" Target="https://www.luchski.ru/product/kombinezon-lyzhnyy-quot-ray-quot-elit-ser-chern-2597/" TargetMode="External"/><Relationship Id="rId144" Type="http://schemas.openxmlformats.org/officeDocument/2006/relationships/hyperlink" Target="https://www.luchski.ru/product/shapochka-ray-model-race-material-termo-bifleks-sverdlovskaya-oblast-24665/" TargetMode="External"/><Relationship Id="rId90" Type="http://schemas.openxmlformats.org/officeDocument/2006/relationships/image" Target="../media/image138.jpeg"/><Relationship Id="rId165" Type="http://schemas.openxmlformats.org/officeDocument/2006/relationships/image" Target="../media/image179.jpeg"/><Relationship Id="rId186" Type="http://schemas.openxmlformats.org/officeDocument/2006/relationships/hyperlink" Target="https://www.luchski.ru/product/kurtka-begovaya-ray-outdoor-s-vindstopperom-19006/" TargetMode="External"/><Relationship Id="rId211" Type="http://schemas.openxmlformats.org/officeDocument/2006/relationships/hyperlink" Target="https://www.luchski.ru/product/kurtka-razminochnaya-ray-model-pro-race-ws-uniseks-siniy-chernyy-siniy-shov-57477/" TargetMode="External"/><Relationship Id="rId232" Type="http://schemas.openxmlformats.org/officeDocument/2006/relationships/image" Target="../media/image216.jpeg"/><Relationship Id="rId253" Type="http://schemas.openxmlformats.org/officeDocument/2006/relationships/image" Target="../media/image227.jpeg"/><Relationship Id="rId27" Type="http://schemas.openxmlformats.org/officeDocument/2006/relationships/image" Target="../media/image104.jpeg"/><Relationship Id="rId48" Type="http://schemas.openxmlformats.org/officeDocument/2006/relationships/image" Target="../media/image115.jpeg"/><Relationship Id="rId69" Type="http://schemas.openxmlformats.org/officeDocument/2006/relationships/image" Target="../media/image127.jpeg"/><Relationship Id="rId113" Type="http://schemas.openxmlformats.org/officeDocument/2006/relationships/hyperlink" Target="https://www.luchski.ru/product/kombinezon-lyzhnyy-quot-ray-quot-elit-sin-kras-4369/" TargetMode="External"/><Relationship Id="rId134" Type="http://schemas.openxmlformats.org/officeDocument/2006/relationships/hyperlink" Target="https://www.luchski.ru/product/kurtka-uteplennaya-ray-men-temno-siniy-krasnyy-42178/" TargetMode="External"/><Relationship Id="rId80" Type="http://schemas.openxmlformats.org/officeDocument/2006/relationships/hyperlink" Target="https://www.luchski.ru/product/kurtka-razminochnaya-quot-ray-quot-ws-krasno-chernaya-30279/" TargetMode="External"/><Relationship Id="rId155" Type="http://schemas.openxmlformats.org/officeDocument/2006/relationships/hyperlink" Target="https://www.luchski.ru/product/kombinezon-lyzhnyy-quot-ray-quot-kras-bel-ser-24989/" TargetMode="External"/><Relationship Id="rId176" Type="http://schemas.openxmlformats.org/officeDocument/2006/relationships/hyperlink" Target="https://www.luchski.ru/product/bryuki-begovye-ray-ws-model-race-uni-chernyy-s-kantom-12204/" TargetMode="External"/><Relationship Id="rId197" Type="http://schemas.openxmlformats.org/officeDocument/2006/relationships/image" Target="../media/image198.jpeg"/><Relationship Id="rId201" Type="http://schemas.openxmlformats.org/officeDocument/2006/relationships/image" Target="../media/image200.jpeg"/><Relationship Id="rId222" Type="http://schemas.openxmlformats.org/officeDocument/2006/relationships/image" Target="../media/image211.jpeg"/><Relationship Id="rId243" Type="http://schemas.openxmlformats.org/officeDocument/2006/relationships/image" Target="../media/image222.jpeg"/><Relationship Id="rId264" Type="http://schemas.openxmlformats.org/officeDocument/2006/relationships/hyperlink" Target="https://www.luchski.ru/product/kurtka-paradnaya-ray-5597/" TargetMode="External"/><Relationship Id="rId17" Type="http://schemas.openxmlformats.org/officeDocument/2006/relationships/image" Target="../media/image99.png"/><Relationship Id="rId38" Type="http://schemas.openxmlformats.org/officeDocument/2006/relationships/image" Target="../media/image110.jpeg"/><Relationship Id="rId59" Type="http://schemas.openxmlformats.org/officeDocument/2006/relationships/hyperlink" Target="https://www.luchski.ru/product/zhilet-uteplennyy-ray-39212/" TargetMode="External"/><Relationship Id="rId103" Type="http://schemas.openxmlformats.org/officeDocument/2006/relationships/hyperlink" Target="https://www.luchski.ru/product/kurtka-razminochnaya-ray-ws-ea-evropa-aziya-siniy-chernyy-limonnyy-shov-29743/" TargetMode="External"/><Relationship Id="rId124" Type="http://schemas.openxmlformats.org/officeDocument/2006/relationships/image" Target="../media/image155.jpeg"/><Relationship Id="rId70" Type="http://schemas.openxmlformats.org/officeDocument/2006/relationships/hyperlink" Target="https://www.luchski.ru/product/kurtka-razminochnaya-ray-ws-model-race-krasnyy-chernyy-3514/" TargetMode="External"/><Relationship Id="rId91" Type="http://schemas.openxmlformats.org/officeDocument/2006/relationships/hyperlink" Target="https://www.luchski.ru/product/kurtka-razminochnaya-ray-ws-model-star-chernyy-29025/" TargetMode="External"/><Relationship Id="rId145" Type="http://schemas.openxmlformats.org/officeDocument/2006/relationships/image" Target="../media/image166.jpeg"/><Relationship Id="rId166" Type="http://schemas.openxmlformats.org/officeDocument/2006/relationships/image" Target="../media/image180.jpeg"/><Relationship Id="rId187" Type="http://schemas.openxmlformats.org/officeDocument/2006/relationships/image" Target="../media/image193.jpeg"/><Relationship Id="rId1" Type="http://schemas.openxmlformats.org/officeDocument/2006/relationships/image" Target="../media/image87.jpeg"/><Relationship Id="rId212" Type="http://schemas.openxmlformats.org/officeDocument/2006/relationships/image" Target="../media/image206.jpeg"/><Relationship Id="rId233" Type="http://schemas.openxmlformats.org/officeDocument/2006/relationships/hyperlink" Target="https://www.luchski.ru/product/kurtka-razminochnaya-ray-ws-model-star-woman-salatovyychernyy-24610/" TargetMode="External"/><Relationship Id="rId254" Type="http://schemas.openxmlformats.org/officeDocument/2006/relationships/hyperlink" Target="https://www.luchski.ru/product/kurtka-razminochnaya-ray-ws-model-star-uni-chernyy-limon-limonnyy-shov-62851/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4.jpeg"/><Relationship Id="rId13" Type="http://schemas.openxmlformats.org/officeDocument/2006/relationships/image" Target="../media/image249.jpeg"/><Relationship Id="rId18" Type="http://schemas.openxmlformats.org/officeDocument/2006/relationships/image" Target="../media/image254.jpeg"/><Relationship Id="rId26" Type="http://schemas.openxmlformats.org/officeDocument/2006/relationships/image" Target="../media/image262.jpeg"/><Relationship Id="rId3" Type="http://schemas.openxmlformats.org/officeDocument/2006/relationships/image" Target="../media/image239.jpeg"/><Relationship Id="rId21" Type="http://schemas.openxmlformats.org/officeDocument/2006/relationships/image" Target="../media/image257.jpeg"/><Relationship Id="rId34" Type="http://schemas.openxmlformats.org/officeDocument/2006/relationships/image" Target="../media/image270.jpeg"/><Relationship Id="rId7" Type="http://schemas.openxmlformats.org/officeDocument/2006/relationships/image" Target="../media/image243.jpeg"/><Relationship Id="rId12" Type="http://schemas.openxmlformats.org/officeDocument/2006/relationships/image" Target="../media/image248.jpeg"/><Relationship Id="rId17" Type="http://schemas.openxmlformats.org/officeDocument/2006/relationships/image" Target="../media/image253.jpeg"/><Relationship Id="rId25" Type="http://schemas.openxmlformats.org/officeDocument/2006/relationships/image" Target="../media/image261.jpeg"/><Relationship Id="rId33" Type="http://schemas.openxmlformats.org/officeDocument/2006/relationships/image" Target="../media/image269.jpeg"/><Relationship Id="rId38" Type="http://schemas.openxmlformats.org/officeDocument/2006/relationships/image" Target="../media/image274.jpeg"/><Relationship Id="rId2" Type="http://schemas.openxmlformats.org/officeDocument/2006/relationships/image" Target="../media/image238.jpeg"/><Relationship Id="rId16" Type="http://schemas.openxmlformats.org/officeDocument/2006/relationships/image" Target="../media/image252.jpeg"/><Relationship Id="rId20" Type="http://schemas.openxmlformats.org/officeDocument/2006/relationships/image" Target="../media/image256.jpeg"/><Relationship Id="rId29" Type="http://schemas.openxmlformats.org/officeDocument/2006/relationships/image" Target="../media/image265.jpeg"/><Relationship Id="rId1" Type="http://schemas.openxmlformats.org/officeDocument/2006/relationships/image" Target="../media/image237.jpeg"/><Relationship Id="rId6" Type="http://schemas.openxmlformats.org/officeDocument/2006/relationships/image" Target="../media/image242.jpeg"/><Relationship Id="rId11" Type="http://schemas.openxmlformats.org/officeDocument/2006/relationships/image" Target="../media/image247.jpeg"/><Relationship Id="rId24" Type="http://schemas.openxmlformats.org/officeDocument/2006/relationships/image" Target="../media/image260.jpeg"/><Relationship Id="rId32" Type="http://schemas.openxmlformats.org/officeDocument/2006/relationships/image" Target="../media/image268.jpeg"/><Relationship Id="rId37" Type="http://schemas.openxmlformats.org/officeDocument/2006/relationships/image" Target="../media/image273.jpeg"/><Relationship Id="rId5" Type="http://schemas.openxmlformats.org/officeDocument/2006/relationships/image" Target="../media/image241.jpeg"/><Relationship Id="rId15" Type="http://schemas.openxmlformats.org/officeDocument/2006/relationships/image" Target="../media/image251.jpeg"/><Relationship Id="rId23" Type="http://schemas.openxmlformats.org/officeDocument/2006/relationships/image" Target="../media/image259.jpeg"/><Relationship Id="rId28" Type="http://schemas.openxmlformats.org/officeDocument/2006/relationships/image" Target="../media/image264.jpeg"/><Relationship Id="rId36" Type="http://schemas.openxmlformats.org/officeDocument/2006/relationships/image" Target="../media/image272.jpeg"/><Relationship Id="rId10" Type="http://schemas.openxmlformats.org/officeDocument/2006/relationships/image" Target="../media/image246.jpeg"/><Relationship Id="rId19" Type="http://schemas.openxmlformats.org/officeDocument/2006/relationships/image" Target="../media/image255.jpeg"/><Relationship Id="rId31" Type="http://schemas.openxmlformats.org/officeDocument/2006/relationships/image" Target="../media/image267.jpeg"/><Relationship Id="rId4" Type="http://schemas.openxmlformats.org/officeDocument/2006/relationships/image" Target="../media/image240.jpeg"/><Relationship Id="rId9" Type="http://schemas.openxmlformats.org/officeDocument/2006/relationships/image" Target="../media/image245.jpeg"/><Relationship Id="rId14" Type="http://schemas.openxmlformats.org/officeDocument/2006/relationships/image" Target="../media/image250.jpeg"/><Relationship Id="rId22" Type="http://schemas.openxmlformats.org/officeDocument/2006/relationships/image" Target="../media/image258.jpeg"/><Relationship Id="rId27" Type="http://schemas.openxmlformats.org/officeDocument/2006/relationships/image" Target="../media/image263.jpeg"/><Relationship Id="rId30" Type="http://schemas.openxmlformats.org/officeDocument/2006/relationships/image" Target="../media/image266.jpeg"/><Relationship Id="rId35" Type="http://schemas.openxmlformats.org/officeDocument/2006/relationships/image" Target="../media/image27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2.jpeg"/><Relationship Id="rId13" Type="http://schemas.openxmlformats.org/officeDocument/2006/relationships/image" Target="../media/image287.jpeg"/><Relationship Id="rId18" Type="http://schemas.openxmlformats.org/officeDocument/2006/relationships/image" Target="../media/image292.jpeg"/><Relationship Id="rId3" Type="http://schemas.openxmlformats.org/officeDocument/2006/relationships/image" Target="../media/image277.jpeg"/><Relationship Id="rId7" Type="http://schemas.openxmlformats.org/officeDocument/2006/relationships/image" Target="../media/image281.jpeg"/><Relationship Id="rId12" Type="http://schemas.openxmlformats.org/officeDocument/2006/relationships/image" Target="../media/image286.png"/><Relationship Id="rId17" Type="http://schemas.openxmlformats.org/officeDocument/2006/relationships/image" Target="../media/image291.jpeg"/><Relationship Id="rId2" Type="http://schemas.openxmlformats.org/officeDocument/2006/relationships/image" Target="../media/image276.jpeg"/><Relationship Id="rId16" Type="http://schemas.openxmlformats.org/officeDocument/2006/relationships/image" Target="../media/image290.jpeg"/><Relationship Id="rId1" Type="http://schemas.openxmlformats.org/officeDocument/2006/relationships/image" Target="../media/image275.jpeg"/><Relationship Id="rId6" Type="http://schemas.openxmlformats.org/officeDocument/2006/relationships/image" Target="../media/image280.jpeg"/><Relationship Id="rId11" Type="http://schemas.openxmlformats.org/officeDocument/2006/relationships/image" Target="../media/image285.jpeg"/><Relationship Id="rId5" Type="http://schemas.openxmlformats.org/officeDocument/2006/relationships/image" Target="../media/image279.jpeg"/><Relationship Id="rId15" Type="http://schemas.openxmlformats.org/officeDocument/2006/relationships/image" Target="../media/image289.jpeg"/><Relationship Id="rId10" Type="http://schemas.openxmlformats.org/officeDocument/2006/relationships/image" Target="../media/image284.jpeg"/><Relationship Id="rId19" Type="http://schemas.openxmlformats.org/officeDocument/2006/relationships/image" Target="../media/image293.jpeg"/><Relationship Id="rId4" Type="http://schemas.openxmlformats.org/officeDocument/2006/relationships/image" Target="../media/image278.jpeg"/><Relationship Id="rId9" Type="http://schemas.openxmlformats.org/officeDocument/2006/relationships/image" Target="../media/image283.jpeg"/><Relationship Id="rId14" Type="http://schemas.openxmlformats.org/officeDocument/2006/relationships/image" Target="../media/image28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hyperlink" Target="https://www.luchski.ru/catalog/lyzhnye-smazki/" TargetMode="Externa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05.jpeg"/><Relationship Id="rId18" Type="http://schemas.openxmlformats.org/officeDocument/2006/relationships/image" Target="../media/image310.png"/><Relationship Id="rId26" Type="http://schemas.openxmlformats.org/officeDocument/2006/relationships/image" Target="../media/image318.jpeg"/><Relationship Id="rId39" Type="http://schemas.openxmlformats.org/officeDocument/2006/relationships/image" Target="../media/image331.png"/><Relationship Id="rId21" Type="http://schemas.openxmlformats.org/officeDocument/2006/relationships/image" Target="../media/image313.png"/><Relationship Id="rId34" Type="http://schemas.openxmlformats.org/officeDocument/2006/relationships/image" Target="../media/image326.jpeg"/><Relationship Id="rId42" Type="http://schemas.openxmlformats.org/officeDocument/2006/relationships/image" Target="../media/image334.jpeg"/><Relationship Id="rId47" Type="http://schemas.openxmlformats.org/officeDocument/2006/relationships/image" Target="../media/image339.jpeg"/><Relationship Id="rId50" Type="http://schemas.openxmlformats.org/officeDocument/2006/relationships/image" Target="../media/image342.jpeg"/><Relationship Id="rId55" Type="http://schemas.openxmlformats.org/officeDocument/2006/relationships/image" Target="../media/image347.png"/><Relationship Id="rId63" Type="http://schemas.openxmlformats.org/officeDocument/2006/relationships/image" Target="../media/image355.jpeg"/><Relationship Id="rId68" Type="http://schemas.openxmlformats.org/officeDocument/2006/relationships/image" Target="../media/image360.emf"/><Relationship Id="rId7" Type="http://schemas.openxmlformats.org/officeDocument/2006/relationships/image" Target="../media/image299.png"/><Relationship Id="rId71" Type="http://schemas.openxmlformats.org/officeDocument/2006/relationships/image" Target="../media/image363.emf"/><Relationship Id="rId2" Type="http://schemas.openxmlformats.org/officeDocument/2006/relationships/image" Target="../media/image294.jpeg"/><Relationship Id="rId16" Type="http://schemas.openxmlformats.org/officeDocument/2006/relationships/image" Target="../media/image308.png"/><Relationship Id="rId29" Type="http://schemas.openxmlformats.org/officeDocument/2006/relationships/image" Target="../media/image321.jpeg"/><Relationship Id="rId11" Type="http://schemas.openxmlformats.org/officeDocument/2006/relationships/image" Target="../media/image303.png"/><Relationship Id="rId24" Type="http://schemas.openxmlformats.org/officeDocument/2006/relationships/image" Target="../media/image316.jpeg"/><Relationship Id="rId32" Type="http://schemas.openxmlformats.org/officeDocument/2006/relationships/image" Target="../media/image324.jpeg"/><Relationship Id="rId37" Type="http://schemas.openxmlformats.org/officeDocument/2006/relationships/image" Target="../media/image329.png"/><Relationship Id="rId40" Type="http://schemas.openxmlformats.org/officeDocument/2006/relationships/image" Target="../media/image332.png"/><Relationship Id="rId45" Type="http://schemas.openxmlformats.org/officeDocument/2006/relationships/image" Target="../media/image337.jpeg"/><Relationship Id="rId53" Type="http://schemas.openxmlformats.org/officeDocument/2006/relationships/image" Target="../media/image345.jpeg"/><Relationship Id="rId58" Type="http://schemas.openxmlformats.org/officeDocument/2006/relationships/image" Target="../media/image350.jpeg"/><Relationship Id="rId66" Type="http://schemas.openxmlformats.org/officeDocument/2006/relationships/image" Target="../media/image358.emf"/><Relationship Id="rId5" Type="http://schemas.openxmlformats.org/officeDocument/2006/relationships/image" Target="../media/image297.png"/><Relationship Id="rId15" Type="http://schemas.openxmlformats.org/officeDocument/2006/relationships/image" Target="../media/image307.png"/><Relationship Id="rId23" Type="http://schemas.openxmlformats.org/officeDocument/2006/relationships/image" Target="../media/image315.jpeg"/><Relationship Id="rId28" Type="http://schemas.openxmlformats.org/officeDocument/2006/relationships/image" Target="../media/image320.jpeg"/><Relationship Id="rId36" Type="http://schemas.openxmlformats.org/officeDocument/2006/relationships/image" Target="../media/image328.png"/><Relationship Id="rId49" Type="http://schemas.openxmlformats.org/officeDocument/2006/relationships/image" Target="../media/image341.jpeg"/><Relationship Id="rId57" Type="http://schemas.openxmlformats.org/officeDocument/2006/relationships/image" Target="../media/image349.jpeg"/><Relationship Id="rId61" Type="http://schemas.openxmlformats.org/officeDocument/2006/relationships/image" Target="../media/image353.jpeg"/><Relationship Id="rId10" Type="http://schemas.openxmlformats.org/officeDocument/2006/relationships/image" Target="../media/image302.png"/><Relationship Id="rId19" Type="http://schemas.openxmlformats.org/officeDocument/2006/relationships/image" Target="../media/image311.png"/><Relationship Id="rId31" Type="http://schemas.openxmlformats.org/officeDocument/2006/relationships/image" Target="../media/image323.jpeg"/><Relationship Id="rId44" Type="http://schemas.openxmlformats.org/officeDocument/2006/relationships/image" Target="../media/image336.jpeg"/><Relationship Id="rId52" Type="http://schemas.openxmlformats.org/officeDocument/2006/relationships/image" Target="../media/image344.jpeg"/><Relationship Id="rId60" Type="http://schemas.openxmlformats.org/officeDocument/2006/relationships/image" Target="../media/image352.jpeg"/><Relationship Id="rId65" Type="http://schemas.openxmlformats.org/officeDocument/2006/relationships/image" Target="../media/image357.jpeg"/><Relationship Id="rId73" Type="http://schemas.openxmlformats.org/officeDocument/2006/relationships/image" Target="../media/image365.emf"/><Relationship Id="rId4" Type="http://schemas.openxmlformats.org/officeDocument/2006/relationships/image" Target="../media/image296.png"/><Relationship Id="rId9" Type="http://schemas.openxmlformats.org/officeDocument/2006/relationships/image" Target="../media/image301.png"/><Relationship Id="rId14" Type="http://schemas.openxmlformats.org/officeDocument/2006/relationships/image" Target="../media/image306.jpeg"/><Relationship Id="rId22" Type="http://schemas.openxmlformats.org/officeDocument/2006/relationships/image" Target="../media/image314.jpeg"/><Relationship Id="rId27" Type="http://schemas.openxmlformats.org/officeDocument/2006/relationships/image" Target="../media/image319.jpeg"/><Relationship Id="rId30" Type="http://schemas.openxmlformats.org/officeDocument/2006/relationships/image" Target="../media/image322.jpeg"/><Relationship Id="rId35" Type="http://schemas.openxmlformats.org/officeDocument/2006/relationships/image" Target="../media/image327.jpeg"/><Relationship Id="rId43" Type="http://schemas.openxmlformats.org/officeDocument/2006/relationships/image" Target="../media/image335.jpeg"/><Relationship Id="rId48" Type="http://schemas.openxmlformats.org/officeDocument/2006/relationships/image" Target="../media/image340.jpeg"/><Relationship Id="rId56" Type="http://schemas.openxmlformats.org/officeDocument/2006/relationships/image" Target="../media/image348.png"/><Relationship Id="rId64" Type="http://schemas.openxmlformats.org/officeDocument/2006/relationships/image" Target="../media/image356.jpeg"/><Relationship Id="rId69" Type="http://schemas.openxmlformats.org/officeDocument/2006/relationships/image" Target="../media/image361.emf"/><Relationship Id="rId8" Type="http://schemas.openxmlformats.org/officeDocument/2006/relationships/image" Target="../media/image300.png"/><Relationship Id="rId51" Type="http://schemas.openxmlformats.org/officeDocument/2006/relationships/image" Target="../media/image343.jpeg"/><Relationship Id="rId72" Type="http://schemas.openxmlformats.org/officeDocument/2006/relationships/image" Target="../media/image364.emf"/><Relationship Id="rId3" Type="http://schemas.openxmlformats.org/officeDocument/2006/relationships/image" Target="../media/image295.png"/><Relationship Id="rId12" Type="http://schemas.openxmlformats.org/officeDocument/2006/relationships/image" Target="../media/image304.png"/><Relationship Id="rId17" Type="http://schemas.openxmlformats.org/officeDocument/2006/relationships/image" Target="../media/image309.png"/><Relationship Id="rId25" Type="http://schemas.openxmlformats.org/officeDocument/2006/relationships/image" Target="../media/image317.jpeg"/><Relationship Id="rId33" Type="http://schemas.openxmlformats.org/officeDocument/2006/relationships/image" Target="../media/image325.jpeg"/><Relationship Id="rId38" Type="http://schemas.openxmlformats.org/officeDocument/2006/relationships/image" Target="../media/image330.jpeg"/><Relationship Id="rId46" Type="http://schemas.openxmlformats.org/officeDocument/2006/relationships/image" Target="../media/image338.jpeg"/><Relationship Id="rId59" Type="http://schemas.openxmlformats.org/officeDocument/2006/relationships/image" Target="../media/image351.jpeg"/><Relationship Id="rId67" Type="http://schemas.openxmlformats.org/officeDocument/2006/relationships/image" Target="../media/image359.emf"/><Relationship Id="rId20" Type="http://schemas.openxmlformats.org/officeDocument/2006/relationships/image" Target="../media/image312.png"/><Relationship Id="rId41" Type="http://schemas.openxmlformats.org/officeDocument/2006/relationships/image" Target="../media/image333.png"/><Relationship Id="rId54" Type="http://schemas.openxmlformats.org/officeDocument/2006/relationships/image" Target="../media/image346.jpeg"/><Relationship Id="rId62" Type="http://schemas.openxmlformats.org/officeDocument/2006/relationships/image" Target="../media/image354.jpeg"/><Relationship Id="rId70" Type="http://schemas.openxmlformats.org/officeDocument/2006/relationships/image" Target="../media/image362.emf"/><Relationship Id="rId1" Type="http://schemas.openxmlformats.org/officeDocument/2006/relationships/hyperlink" Target="https://www.luchski.ru/catalog/instrumenty-dlya-obrabotki-lyzh/?p=2" TargetMode="External"/><Relationship Id="rId6" Type="http://schemas.openxmlformats.org/officeDocument/2006/relationships/image" Target="../media/image29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3.jpeg"/><Relationship Id="rId13" Type="http://schemas.openxmlformats.org/officeDocument/2006/relationships/image" Target="../media/image377.jpeg"/><Relationship Id="rId18" Type="http://schemas.openxmlformats.org/officeDocument/2006/relationships/image" Target="../media/image380.jpeg"/><Relationship Id="rId26" Type="http://schemas.openxmlformats.org/officeDocument/2006/relationships/hyperlink" Target="https://www.luchski.ru/product/collagen-hondr-glyukozamin-sa-ray-200gr-banka-29695/" TargetMode="External"/><Relationship Id="rId3" Type="http://schemas.openxmlformats.org/officeDocument/2006/relationships/image" Target="../media/image368.jpeg"/><Relationship Id="rId21" Type="http://schemas.openxmlformats.org/officeDocument/2006/relationships/image" Target="../media/image382.jpeg"/><Relationship Id="rId7" Type="http://schemas.openxmlformats.org/officeDocument/2006/relationships/image" Target="../media/image372.jpeg"/><Relationship Id="rId12" Type="http://schemas.openxmlformats.org/officeDocument/2006/relationships/image" Target="../media/image376.jpeg"/><Relationship Id="rId17" Type="http://schemas.openxmlformats.org/officeDocument/2006/relationships/image" Target="../media/image379.jpeg"/><Relationship Id="rId25" Type="http://schemas.openxmlformats.org/officeDocument/2006/relationships/image" Target="../media/image384.jpeg"/><Relationship Id="rId33" Type="http://schemas.openxmlformats.org/officeDocument/2006/relationships/image" Target="../media/image388.jpeg"/><Relationship Id="rId2" Type="http://schemas.openxmlformats.org/officeDocument/2006/relationships/image" Target="../media/image367.jpeg"/><Relationship Id="rId16" Type="http://schemas.openxmlformats.org/officeDocument/2006/relationships/image" Target="../media/image39.jpeg"/><Relationship Id="rId20" Type="http://schemas.openxmlformats.org/officeDocument/2006/relationships/hyperlink" Target="https://www.luchski.ru/product/formula-vynoslivosti-ray-1000-gr-banka-14636/" TargetMode="External"/><Relationship Id="rId29" Type="http://schemas.openxmlformats.org/officeDocument/2006/relationships/image" Target="../media/image386.jpeg"/><Relationship Id="rId1" Type="http://schemas.openxmlformats.org/officeDocument/2006/relationships/image" Target="../media/image366.jpeg"/><Relationship Id="rId6" Type="http://schemas.openxmlformats.org/officeDocument/2006/relationships/image" Target="../media/image371.jpeg"/><Relationship Id="rId11" Type="http://schemas.openxmlformats.org/officeDocument/2006/relationships/image" Target="../media/image375.jpeg"/><Relationship Id="rId24" Type="http://schemas.openxmlformats.org/officeDocument/2006/relationships/hyperlink" Target="https://www.luchski.ru/product/formula-vosstanovleniya-900-gr-banka-19989/" TargetMode="External"/><Relationship Id="rId32" Type="http://schemas.openxmlformats.org/officeDocument/2006/relationships/hyperlink" Target="https://www.luchski.ru/product/19334/" TargetMode="External"/><Relationship Id="rId5" Type="http://schemas.openxmlformats.org/officeDocument/2006/relationships/image" Target="../media/image370.jpeg"/><Relationship Id="rId15" Type="http://schemas.openxmlformats.org/officeDocument/2006/relationships/image" Target="../media/image37.jpeg"/><Relationship Id="rId23" Type="http://schemas.openxmlformats.org/officeDocument/2006/relationships/image" Target="../media/image383.jpeg"/><Relationship Id="rId28" Type="http://schemas.openxmlformats.org/officeDocument/2006/relationships/hyperlink" Target="https://www.luchski.ru/product/f-85-syvorotochnyy-protein-ray-1000-gr-banka-3945/" TargetMode="External"/><Relationship Id="rId10" Type="http://schemas.openxmlformats.org/officeDocument/2006/relationships/hyperlink" Target="https://www.luchski.ru/catalog/sportivnoe-pitanie-ray/" TargetMode="External"/><Relationship Id="rId19" Type="http://schemas.openxmlformats.org/officeDocument/2006/relationships/image" Target="../media/image381.jpeg"/><Relationship Id="rId31" Type="http://schemas.openxmlformats.org/officeDocument/2006/relationships/image" Target="../media/image387.jpeg"/><Relationship Id="rId4" Type="http://schemas.openxmlformats.org/officeDocument/2006/relationships/image" Target="../media/image369.jpeg"/><Relationship Id="rId9" Type="http://schemas.openxmlformats.org/officeDocument/2006/relationships/image" Target="../media/image374.jpeg"/><Relationship Id="rId14" Type="http://schemas.openxmlformats.org/officeDocument/2006/relationships/image" Target="../media/image378.jpeg"/><Relationship Id="rId22" Type="http://schemas.openxmlformats.org/officeDocument/2006/relationships/hyperlink" Target="https://www.luchski.ru/product/formula-super-vynoslivosti-ray-1000-gr-banka-14356/" TargetMode="External"/><Relationship Id="rId27" Type="http://schemas.openxmlformats.org/officeDocument/2006/relationships/image" Target="../media/image385.jpeg"/><Relationship Id="rId30" Type="http://schemas.openxmlformats.org/officeDocument/2006/relationships/hyperlink" Target="https://www.luchski.ru/product/19333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68580</xdr:rowOff>
    </xdr:from>
    <xdr:to>
      <xdr:col>0</xdr:col>
      <xdr:colOff>1775721</xdr:colOff>
      <xdr:row>0</xdr:row>
      <xdr:rowOff>533400</xdr:rowOff>
    </xdr:to>
    <xdr:pic>
      <xdr:nvPicPr>
        <xdr:cNvPr id="2" name="Рисунок 2" descr="logo1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720" y="68580"/>
          <a:ext cx="1730001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587829</xdr:colOff>
      <xdr:row>98</xdr:row>
      <xdr:rowOff>142603</xdr:rowOff>
    </xdr:from>
    <xdr:to>
      <xdr:col>5</xdr:col>
      <xdr:colOff>1494609</xdr:colOff>
      <xdr:row>106</xdr:row>
      <xdr:rowOff>66403</xdr:rowOff>
    </xdr:to>
    <xdr:pic>
      <xdr:nvPicPr>
        <xdr:cNvPr id="135226" name="Рисунок 25" descr="attach-636041952686653441.jpg"/>
        <xdr:cNvPicPr>
          <a:picLocks noChangeAspect="1"/>
        </xdr:cNvPicPr>
      </xdr:nvPicPr>
      <xdr:blipFill>
        <a:blip xmlns:r="http://schemas.openxmlformats.org/officeDocument/2006/relationships" r:embed="rId1"/>
        <a:srcRect l="7356" b="8264"/>
        <a:stretch>
          <a:fillRect/>
        </a:stretch>
      </xdr:blipFill>
      <xdr:spPr bwMode="auto">
        <a:xfrm>
          <a:off x="3886200" y="25147089"/>
          <a:ext cx="906780" cy="1491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1349829</xdr:colOff>
      <xdr:row>111</xdr:row>
      <xdr:rowOff>185057</xdr:rowOff>
    </xdr:from>
    <xdr:to>
      <xdr:col>5</xdr:col>
      <xdr:colOff>2416629</xdr:colOff>
      <xdr:row>120</xdr:row>
      <xdr:rowOff>63137</xdr:rowOff>
    </xdr:to>
    <xdr:pic>
      <xdr:nvPicPr>
        <xdr:cNvPr id="135227" name="Рисунок 27" descr="желтая майка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48200" y="27736800"/>
          <a:ext cx="1066800" cy="1641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350520</xdr:colOff>
      <xdr:row>111</xdr:row>
      <xdr:rowOff>190500</xdr:rowOff>
    </xdr:from>
    <xdr:to>
      <xdr:col>5</xdr:col>
      <xdr:colOff>1422763</xdr:colOff>
      <xdr:row>120</xdr:row>
      <xdr:rowOff>45720</xdr:rowOff>
    </xdr:to>
    <xdr:pic>
      <xdr:nvPicPr>
        <xdr:cNvPr id="135228" name="Рисунок 28" descr="майка желтая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649980" y="39585900"/>
          <a:ext cx="1066800" cy="1569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137160</xdr:colOff>
      <xdr:row>123</xdr:row>
      <xdr:rowOff>167640</xdr:rowOff>
    </xdr:from>
    <xdr:to>
      <xdr:col>5</xdr:col>
      <xdr:colOff>775063</xdr:colOff>
      <xdr:row>128</xdr:row>
      <xdr:rowOff>38100</xdr:rowOff>
    </xdr:to>
    <xdr:pic>
      <xdr:nvPicPr>
        <xdr:cNvPr id="135229" name="Рисунок 29" descr="xd6zaslwmavf3we_5ed78e1d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36620" y="41849040"/>
          <a:ext cx="632460" cy="822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1752600</xdr:colOff>
      <xdr:row>123</xdr:row>
      <xdr:rowOff>115389</xdr:rowOff>
    </xdr:from>
    <xdr:to>
      <xdr:col>6</xdr:col>
      <xdr:colOff>544</xdr:colOff>
      <xdr:row>128</xdr:row>
      <xdr:rowOff>100149</xdr:rowOff>
    </xdr:to>
    <xdr:pic>
      <xdr:nvPicPr>
        <xdr:cNvPr id="135230" name="Рисунок 30" descr="ac0fyh7wh09ea22_166a0b61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050971" y="30018446"/>
          <a:ext cx="906780" cy="964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794657</xdr:colOff>
      <xdr:row>123</xdr:row>
      <xdr:rowOff>106680</xdr:rowOff>
    </xdr:from>
    <xdr:to>
      <xdr:col>5</xdr:col>
      <xdr:colOff>1587137</xdr:colOff>
      <xdr:row>128</xdr:row>
      <xdr:rowOff>30480</xdr:rowOff>
    </xdr:to>
    <xdr:pic>
      <xdr:nvPicPr>
        <xdr:cNvPr id="135231" name="Рисунок 31" descr="4oro3rj15ltfksy_b8b134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93028" y="30009737"/>
          <a:ext cx="792480" cy="903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335280</xdr:colOff>
      <xdr:row>130</xdr:row>
      <xdr:rowOff>160020</xdr:rowOff>
    </xdr:from>
    <xdr:to>
      <xdr:col>5</xdr:col>
      <xdr:colOff>1392283</xdr:colOff>
      <xdr:row>137</xdr:row>
      <xdr:rowOff>129540</xdr:rowOff>
    </xdr:to>
    <xdr:pic>
      <xdr:nvPicPr>
        <xdr:cNvPr id="135232" name="Рисунок 32" descr="2 (4)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634740" y="43174920"/>
          <a:ext cx="1051560" cy="130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1513114</xdr:colOff>
      <xdr:row>131</xdr:row>
      <xdr:rowOff>15240</xdr:rowOff>
    </xdr:from>
    <xdr:to>
      <xdr:col>5</xdr:col>
      <xdr:colOff>2412274</xdr:colOff>
      <xdr:row>137</xdr:row>
      <xdr:rowOff>99060</xdr:rowOff>
    </xdr:to>
    <xdr:pic>
      <xdr:nvPicPr>
        <xdr:cNvPr id="135233" name="Рисунок 33" descr="1 (2)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11485" y="31485840"/>
          <a:ext cx="899160" cy="1259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1328057</xdr:colOff>
      <xdr:row>138</xdr:row>
      <xdr:rowOff>117566</xdr:rowOff>
    </xdr:from>
    <xdr:to>
      <xdr:col>5</xdr:col>
      <xdr:colOff>2219597</xdr:colOff>
      <xdr:row>146</xdr:row>
      <xdr:rowOff>132805</xdr:rowOff>
    </xdr:to>
    <xdr:pic>
      <xdr:nvPicPr>
        <xdr:cNvPr id="135234" name="Рисунок 35" descr="3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626428" y="32959766"/>
          <a:ext cx="891540" cy="1582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281940</xdr:colOff>
      <xdr:row>138</xdr:row>
      <xdr:rowOff>137160</xdr:rowOff>
    </xdr:from>
    <xdr:to>
      <xdr:col>5</xdr:col>
      <xdr:colOff>950323</xdr:colOff>
      <xdr:row>146</xdr:row>
      <xdr:rowOff>129539</xdr:rowOff>
    </xdr:to>
    <xdr:pic>
      <xdr:nvPicPr>
        <xdr:cNvPr id="135235" name="Рисунок 36" descr="2 (3)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581400" y="44676060"/>
          <a:ext cx="662940" cy="1516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1578429</xdr:colOff>
      <xdr:row>148</xdr:row>
      <xdr:rowOff>30480</xdr:rowOff>
    </xdr:from>
    <xdr:to>
      <xdr:col>5</xdr:col>
      <xdr:colOff>2378529</xdr:colOff>
      <xdr:row>156</xdr:row>
      <xdr:rowOff>66404</xdr:rowOff>
    </xdr:to>
    <xdr:pic>
      <xdr:nvPicPr>
        <xdr:cNvPr id="135236" name="Рисунок 37" descr="5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876800" y="34832109"/>
          <a:ext cx="800100" cy="16034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251460</xdr:colOff>
      <xdr:row>147</xdr:row>
      <xdr:rowOff>175260</xdr:rowOff>
    </xdr:from>
    <xdr:to>
      <xdr:col>5</xdr:col>
      <xdr:colOff>1308463</xdr:colOff>
      <xdr:row>156</xdr:row>
      <xdr:rowOff>91441</xdr:rowOff>
    </xdr:to>
    <xdr:pic>
      <xdr:nvPicPr>
        <xdr:cNvPr id="135237" name="Рисунок 38" descr="6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550920" y="46428660"/>
          <a:ext cx="1051560" cy="1630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83820</xdr:colOff>
      <xdr:row>158</xdr:row>
      <xdr:rowOff>167640</xdr:rowOff>
    </xdr:from>
    <xdr:to>
      <xdr:col>5</xdr:col>
      <xdr:colOff>2581003</xdr:colOff>
      <xdr:row>164</xdr:row>
      <xdr:rowOff>152400</xdr:rowOff>
    </xdr:to>
    <xdr:pic>
      <xdr:nvPicPr>
        <xdr:cNvPr id="135238" name="Рисунок 40" descr="триатлет (1)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383280" y="48516540"/>
          <a:ext cx="2491740" cy="1127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281940</xdr:colOff>
      <xdr:row>76</xdr:row>
      <xdr:rowOff>144780</xdr:rowOff>
    </xdr:from>
    <xdr:to>
      <xdr:col>5</xdr:col>
      <xdr:colOff>1232263</xdr:colOff>
      <xdr:row>82</xdr:row>
      <xdr:rowOff>106681</xdr:rowOff>
    </xdr:to>
    <xdr:pic>
      <xdr:nvPicPr>
        <xdr:cNvPr id="135239" name="Рисунок 46" descr="f4l0j51latx7jx3_29655dcd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581400" y="32857440"/>
          <a:ext cx="94488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1632858</xdr:colOff>
      <xdr:row>76</xdr:row>
      <xdr:rowOff>157843</xdr:rowOff>
    </xdr:from>
    <xdr:to>
      <xdr:col>5</xdr:col>
      <xdr:colOff>2486298</xdr:colOff>
      <xdr:row>82</xdr:row>
      <xdr:rowOff>51164</xdr:rowOff>
    </xdr:to>
    <xdr:pic>
      <xdr:nvPicPr>
        <xdr:cNvPr id="135240" name="Рисунок 47" descr="k4kz4if0wush7wx_cfd0612e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931229" y="20851586"/>
          <a:ext cx="853440" cy="10689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772886</xdr:colOff>
      <xdr:row>186</xdr:row>
      <xdr:rowOff>57694</xdr:rowOff>
    </xdr:from>
    <xdr:to>
      <xdr:col>5</xdr:col>
      <xdr:colOff>1908266</xdr:colOff>
      <xdr:row>192</xdr:row>
      <xdr:rowOff>179614</xdr:rowOff>
    </xdr:to>
    <xdr:pic>
      <xdr:nvPicPr>
        <xdr:cNvPr id="135241" name="Рисунок 49" descr="attach-636041973370614740.jpg"/>
        <xdr:cNvPicPr>
          <a:picLocks noChangeAspect="1"/>
        </xdr:cNvPicPr>
      </xdr:nvPicPr>
      <xdr:blipFill>
        <a:blip xmlns:r="http://schemas.openxmlformats.org/officeDocument/2006/relationships" r:embed="rId16"/>
        <a:srcRect t="17957" r="499" b="12682"/>
        <a:stretch>
          <a:fillRect/>
        </a:stretch>
      </xdr:blipFill>
      <xdr:spPr bwMode="auto">
        <a:xfrm>
          <a:off x="4071257" y="42305151"/>
          <a:ext cx="1135380" cy="1297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1556657</xdr:colOff>
      <xdr:row>168</xdr:row>
      <xdr:rowOff>139337</xdr:rowOff>
    </xdr:from>
    <xdr:to>
      <xdr:col>5</xdr:col>
      <xdr:colOff>2349137</xdr:colOff>
      <xdr:row>174</xdr:row>
      <xdr:rowOff>108857</xdr:rowOff>
    </xdr:to>
    <xdr:pic>
      <xdr:nvPicPr>
        <xdr:cNvPr id="135242" name="Рисунок 50" descr="дашин каприз 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855028" y="38859823"/>
          <a:ext cx="792480" cy="1145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251460</xdr:colOff>
      <xdr:row>167</xdr:row>
      <xdr:rowOff>129540</xdr:rowOff>
    </xdr:from>
    <xdr:to>
      <xdr:col>5</xdr:col>
      <xdr:colOff>1285603</xdr:colOff>
      <xdr:row>175</xdr:row>
      <xdr:rowOff>68580</xdr:rowOff>
    </xdr:to>
    <xdr:pic>
      <xdr:nvPicPr>
        <xdr:cNvPr id="135243" name="Рисунок 52" descr="дашин каприз 2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550920" y="50192940"/>
          <a:ext cx="1028700" cy="1463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511629</xdr:colOff>
      <xdr:row>176</xdr:row>
      <xdr:rowOff>155665</xdr:rowOff>
    </xdr:from>
    <xdr:to>
      <xdr:col>5</xdr:col>
      <xdr:colOff>1936569</xdr:colOff>
      <xdr:row>183</xdr:row>
      <xdr:rowOff>186145</xdr:rowOff>
    </xdr:to>
    <xdr:pic>
      <xdr:nvPicPr>
        <xdr:cNvPr id="135244" name="Рисунок 54" descr="дашин каприз 3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810000" y="40443694"/>
          <a:ext cx="1424940" cy="1402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881743</xdr:colOff>
      <xdr:row>212</xdr:row>
      <xdr:rowOff>121920</xdr:rowOff>
    </xdr:from>
    <xdr:to>
      <xdr:col>5</xdr:col>
      <xdr:colOff>1803763</xdr:colOff>
      <xdr:row>219</xdr:row>
      <xdr:rowOff>91440</xdr:rowOff>
    </xdr:to>
    <xdr:pic>
      <xdr:nvPicPr>
        <xdr:cNvPr id="135245" name="Рисунок 62" descr="nike-iubka-kapri-451420-617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180114" y="47463891"/>
          <a:ext cx="922020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145869</xdr:colOff>
      <xdr:row>363</xdr:row>
      <xdr:rowOff>16329</xdr:rowOff>
    </xdr:from>
    <xdr:to>
      <xdr:col>5</xdr:col>
      <xdr:colOff>837112</xdr:colOff>
      <xdr:row>371</xdr:row>
      <xdr:rowOff>138248</xdr:rowOff>
    </xdr:to>
    <xdr:pic>
      <xdr:nvPicPr>
        <xdr:cNvPr id="135246" name="Рисунок 106" descr="9umo5vx34wdkhq8_d1ba22ad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444240" y="75476100"/>
          <a:ext cx="691243" cy="1602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1872343</xdr:colOff>
      <xdr:row>363</xdr:row>
      <xdr:rowOff>96883</xdr:rowOff>
    </xdr:from>
    <xdr:to>
      <xdr:col>5</xdr:col>
      <xdr:colOff>2436223</xdr:colOff>
      <xdr:row>371</xdr:row>
      <xdr:rowOff>81642</xdr:rowOff>
    </xdr:to>
    <xdr:pic>
      <xdr:nvPicPr>
        <xdr:cNvPr id="135247" name="Рисунок 107" descr="cjvuy7nyt3jcfbh_39f1810f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5170714" y="75556654"/>
          <a:ext cx="563880" cy="1465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1099457</xdr:colOff>
      <xdr:row>364</xdr:row>
      <xdr:rowOff>2177</xdr:rowOff>
    </xdr:from>
    <xdr:to>
      <xdr:col>5</xdr:col>
      <xdr:colOff>1739537</xdr:colOff>
      <xdr:row>371</xdr:row>
      <xdr:rowOff>72934</xdr:rowOff>
    </xdr:to>
    <xdr:pic>
      <xdr:nvPicPr>
        <xdr:cNvPr id="135248" name="Рисунок 108" descr="cw0g0a704yjlj78_7421e48d.jpg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397828" y="75647006"/>
          <a:ext cx="640080" cy="1366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281939</xdr:colOff>
      <xdr:row>2</xdr:row>
      <xdr:rowOff>111034</xdr:rowOff>
    </xdr:from>
    <xdr:to>
      <xdr:col>4</xdr:col>
      <xdr:colOff>11973</xdr:colOff>
      <xdr:row>2</xdr:row>
      <xdr:rowOff>807720</xdr:rowOff>
    </xdr:to>
    <xdr:pic>
      <xdr:nvPicPr>
        <xdr:cNvPr id="135249" name="Рисунок 2" descr="logo1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81939" y="111034"/>
          <a:ext cx="2592977" cy="6966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426720</xdr:colOff>
      <xdr:row>9</xdr:row>
      <xdr:rowOff>22860</xdr:rowOff>
    </xdr:from>
    <xdr:to>
      <xdr:col>5</xdr:col>
      <xdr:colOff>1247503</xdr:colOff>
      <xdr:row>15</xdr:row>
      <xdr:rowOff>53340</xdr:rowOff>
    </xdr:to>
    <xdr:pic>
      <xdr:nvPicPr>
        <xdr:cNvPr id="135250" name="Рисунок 131" descr="821-72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726180" y="5387340"/>
          <a:ext cx="815340" cy="1402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1556658</xdr:colOff>
      <xdr:row>9</xdr:row>
      <xdr:rowOff>53340</xdr:rowOff>
    </xdr:from>
    <xdr:to>
      <xdr:col>5</xdr:col>
      <xdr:colOff>2326278</xdr:colOff>
      <xdr:row>15</xdr:row>
      <xdr:rowOff>7620</xdr:rowOff>
    </xdr:to>
    <xdr:pic>
      <xdr:nvPicPr>
        <xdr:cNvPr id="135251" name="Рисунок 132" descr="821-721-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855029" y="5419997"/>
          <a:ext cx="769620" cy="1325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411480</xdr:colOff>
      <xdr:row>21</xdr:row>
      <xdr:rowOff>121920</xdr:rowOff>
    </xdr:from>
    <xdr:to>
      <xdr:col>5</xdr:col>
      <xdr:colOff>1262743</xdr:colOff>
      <xdr:row>27</xdr:row>
      <xdr:rowOff>175260</xdr:rowOff>
    </xdr:to>
    <xdr:pic>
      <xdr:nvPicPr>
        <xdr:cNvPr id="135252" name="Рисунок 128" descr="811-711-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710940" y="8275320"/>
          <a:ext cx="845820" cy="1424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1458686</xdr:colOff>
      <xdr:row>21</xdr:row>
      <xdr:rowOff>109946</xdr:rowOff>
    </xdr:from>
    <xdr:to>
      <xdr:col>5</xdr:col>
      <xdr:colOff>2334986</xdr:colOff>
      <xdr:row>27</xdr:row>
      <xdr:rowOff>148046</xdr:rowOff>
    </xdr:to>
    <xdr:pic>
      <xdr:nvPicPr>
        <xdr:cNvPr id="135253" name="Рисунок 130" descr="811-71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57057" y="8263346"/>
          <a:ext cx="8763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342900</xdr:colOff>
      <xdr:row>34</xdr:row>
      <xdr:rowOff>152400</xdr:rowOff>
    </xdr:from>
    <xdr:to>
      <xdr:col>5</xdr:col>
      <xdr:colOff>1194163</xdr:colOff>
      <xdr:row>40</xdr:row>
      <xdr:rowOff>220980</xdr:rowOff>
    </xdr:to>
    <xdr:pic>
      <xdr:nvPicPr>
        <xdr:cNvPr id="135254" name="Рисунок 133" descr="812-71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642360" y="11323320"/>
          <a:ext cx="845820" cy="1440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1567543</xdr:colOff>
      <xdr:row>34</xdr:row>
      <xdr:rowOff>207917</xdr:rowOff>
    </xdr:from>
    <xdr:to>
      <xdr:col>5</xdr:col>
      <xdr:colOff>2367643</xdr:colOff>
      <xdr:row>40</xdr:row>
      <xdr:rowOff>177437</xdr:rowOff>
    </xdr:to>
    <xdr:pic>
      <xdr:nvPicPr>
        <xdr:cNvPr id="135255" name="Рисунок 134" descr="812-712-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865914" y="11376660"/>
          <a:ext cx="800100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381000</xdr:colOff>
      <xdr:row>47</xdr:row>
      <xdr:rowOff>83820</xdr:rowOff>
    </xdr:from>
    <xdr:to>
      <xdr:col>5</xdr:col>
      <xdr:colOff>1194163</xdr:colOff>
      <xdr:row>53</xdr:row>
      <xdr:rowOff>60960</xdr:rowOff>
    </xdr:to>
    <xdr:pic>
      <xdr:nvPicPr>
        <xdr:cNvPr id="135256" name="Рисунок 135" descr="813-713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680460" y="14272260"/>
          <a:ext cx="807720" cy="134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1621972</xdr:colOff>
      <xdr:row>47</xdr:row>
      <xdr:rowOff>93617</xdr:rowOff>
    </xdr:from>
    <xdr:to>
      <xdr:col>5</xdr:col>
      <xdr:colOff>2437312</xdr:colOff>
      <xdr:row>53</xdr:row>
      <xdr:rowOff>154577</xdr:rowOff>
    </xdr:to>
    <xdr:pic>
      <xdr:nvPicPr>
        <xdr:cNvPr id="135257" name="Рисунок 136" descr="813-713-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920343" y="14277703"/>
          <a:ext cx="815340" cy="1432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487680</xdr:colOff>
      <xdr:row>61</xdr:row>
      <xdr:rowOff>129540</xdr:rowOff>
    </xdr:from>
    <xdr:to>
      <xdr:col>5</xdr:col>
      <xdr:colOff>1239883</xdr:colOff>
      <xdr:row>68</xdr:row>
      <xdr:rowOff>198120</xdr:rowOff>
    </xdr:to>
    <xdr:pic>
      <xdr:nvPicPr>
        <xdr:cNvPr id="135258" name="Рисунок 137" descr="831-73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787140" y="23599140"/>
          <a:ext cx="746760" cy="1668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1426029</xdr:colOff>
      <xdr:row>61</xdr:row>
      <xdr:rowOff>13063</xdr:rowOff>
    </xdr:from>
    <xdr:to>
      <xdr:col>5</xdr:col>
      <xdr:colOff>2363289</xdr:colOff>
      <xdr:row>68</xdr:row>
      <xdr:rowOff>96883</xdr:rowOff>
    </xdr:to>
    <xdr:pic>
      <xdr:nvPicPr>
        <xdr:cNvPr id="135259" name="Рисунок 139" descr="831-731-3.jpg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724400" y="17441092"/>
          <a:ext cx="937260" cy="1684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783771</xdr:colOff>
      <xdr:row>88</xdr:row>
      <xdr:rowOff>11975</xdr:rowOff>
    </xdr:from>
    <xdr:to>
      <xdr:col>5</xdr:col>
      <xdr:colOff>2048691</xdr:colOff>
      <xdr:row>93</xdr:row>
      <xdr:rowOff>171995</xdr:rowOff>
    </xdr:to>
    <xdr:pic>
      <xdr:nvPicPr>
        <xdr:cNvPr id="135260" name="Рисунок 144" descr="дашин каприз 4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082142" y="23057032"/>
          <a:ext cx="1264920" cy="1139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816429</xdr:colOff>
      <xdr:row>514</xdr:row>
      <xdr:rowOff>163286</xdr:rowOff>
    </xdr:from>
    <xdr:to>
      <xdr:col>5</xdr:col>
      <xdr:colOff>1700349</xdr:colOff>
      <xdr:row>514</xdr:row>
      <xdr:rowOff>1169126</xdr:rowOff>
    </xdr:to>
    <xdr:pic>
      <xdr:nvPicPr>
        <xdr:cNvPr id="1352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4114800" y="98417743"/>
          <a:ext cx="883920" cy="1005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859972</xdr:colOff>
      <xdr:row>513</xdr:row>
      <xdr:rowOff>225335</xdr:rowOff>
    </xdr:from>
    <xdr:to>
      <xdr:col>5</xdr:col>
      <xdr:colOff>1766752</xdr:colOff>
      <xdr:row>513</xdr:row>
      <xdr:rowOff>1215935</xdr:rowOff>
    </xdr:to>
    <xdr:pic>
      <xdr:nvPicPr>
        <xdr:cNvPr id="1352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4158343" y="96988449"/>
          <a:ext cx="90678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631371</xdr:colOff>
      <xdr:row>515</xdr:row>
      <xdr:rowOff>136072</xdr:rowOff>
    </xdr:from>
    <xdr:to>
      <xdr:col>5</xdr:col>
      <xdr:colOff>1736271</xdr:colOff>
      <xdr:row>515</xdr:row>
      <xdr:rowOff>1195252</xdr:rowOff>
    </xdr:to>
    <xdr:pic>
      <xdr:nvPicPr>
        <xdr:cNvPr id="135263" name="Picture 1" descr="http://images.ru.prom.st/309381510_w640_h640_cid2625150_pid211666568-80788bc3.jpg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3929742" y="99805672"/>
          <a:ext cx="1104900" cy="1059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870857</xdr:colOff>
      <xdr:row>516</xdr:row>
      <xdr:rowOff>364671</xdr:rowOff>
    </xdr:from>
    <xdr:to>
      <xdr:col>5</xdr:col>
      <xdr:colOff>2006237</xdr:colOff>
      <xdr:row>516</xdr:row>
      <xdr:rowOff>1469571</xdr:rowOff>
    </xdr:to>
    <xdr:pic>
      <xdr:nvPicPr>
        <xdr:cNvPr id="135264" name="Picture 1" descr="http://ars-wear.ru/data/imagegallery/e74360de-0fc5-cfa6-529f-27517bf08514/36bcb341-b793-ca76-3140-6484290848fe.jpg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 l="19571" t="6708" r="25104"/>
        <a:stretch>
          <a:fillRect/>
        </a:stretch>
      </xdr:blipFill>
      <xdr:spPr bwMode="auto">
        <a:xfrm>
          <a:off x="4169228" y="101514728"/>
          <a:ext cx="113538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487680</xdr:colOff>
      <xdr:row>499</xdr:row>
      <xdr:rowOff>45720</xdr:rowOff>
    </xdr:from>
    <xdr:to>
      <xdr:col>5</xdr:col>
      <xdr:colOff>2146663</xdr:colOff>
      <xdr:row>509</xdr:row>
      <xdr:rowOff>22860</xdr:rowOff>
    </xdr:to>
    <xdr:pic>
      <xdr:nvPicPr>
        <xdr:cNvPr id="135265" name="Рисунок 102" descr="4p60iq6r4dghdp4_567a7d8e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787140" y="107297220"/>
          <a:ext cx="1653540" cy="1805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541020</xdr:colOff>
      <xdr:row>483</xdr:row>
      <xdr:rowOff>99060</xdr:rowOff>
    </xdr:from>
    <xdr:to>
      <xdr:col>5</xdr:col>
      <xdr:colOff>2260963</xdr:colOff>
      <xdr:row>493</xdr:row>
      <xdr:rowOff>114300</xdr:rowOff>
    </xdr:to>
    <xdr:pic>
      <xdr:nvPicPr>
        <xdr:cNvPr id="135266" name="Рисунок 103" descr="10yd24pi2pyu2di_c5a4802f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840480" y="104424480"/>
          <a:ext cx="1714500" cy="1844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457200</xdr:colOff>
      <xdr:row>467</xdr:row>
      <xdr:rowOff>152400</xdr:rowOff>
    </xdr:from>
    <xdr:to>
      <xdr:col>5</xdr:col>
      <xdr:colOff>2200003</xdr:colOff>
      <xdr:row>478</xdr:row>
      <xdr:rowOff>15240</xdr:rowOff>
    </xdr:to>
    <xdr:pic>
      <xdr:nvPicPr>
        <xdr:cNvPr id="135267" name="Рисунок 104" descr="64kv001x3wxbipp_215e09db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756660" y="101551740"/>
          <a:ext cx="1737360" cy="1874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</xdr:colOff>
      <xdr:row>455</xdr:row>
      <xdr:rowOff>76200</xdr:rowOff>
    </xdr:from>
    <xdr:to>
      <xdr:col>5</xdr:col>
      <xdr:colOff>1369423</xdr:colOff>
      <xdr:row>463</xdr:row>
      <xdr:rowOff>30480</xdr:rowOff>
    </xdr:to>
    <xdr:pic>
      <xdr:nvPicPr>
        <xdr:cNvPr id="135268" name="Рисунок 105" descr="9zmpyr09ty74xz5_c3c6ebf2 (1)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451860" y="99280980"/>
          <a:ext cx="1211580" cy="1417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1426029</xdr:colOff>
      <xdr:row>455</xdr:row>
      <xdr:rowOff>132806</xdr:rowOff>
    </xdr:from>
    <xdr:to>
      <xdr:col>5</xdr:col>
      <xdr:colOff>2614749</xdr:colOff>
      <xdr:row>462</xdr:row>
      <xdr:rowOff>170906</xdr:rowOff>
    </xdr:to>
    <xdr:pic>
      <xdr:nvPicPr>
        <xdr:cNvPr id="135269" name="Рисунок 106" descr="cj045a2qde0hkb4_af1ac14e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724400" y="86151720"/>
          <a:ext cx="118872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434</xdr:row>
      <xdr:rowOff>121920</xdr:rowOff>
    </xdr:from>
    <xdr:to>
      <xdr:col>5</xdr:col>
      <xdr:colOff>1666603</xdr:colOff>
      <xdr:row>446</xdr:row>
      <xdr:rowOff>137160</xdr:rowOff>
    </xdr:to>
    <xdr:pic>
      <xdr:nvPicPr>
        <xdr:cNvPr id="135271" name="Рисунок 108" descr="r9vb104jmgmupql_f86d4a0c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909060" y="93108780"/>
          <a:ext cx="105156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259080</xdr:colOff>
      <xdr:row>354</xdr:row>
      <xdr:rowOff>45720</xdr:rowOff>
    </xdr:from>
    <xdr:to>
      <xdr:col>5</xdr:col>
      <xdr:colOff>988423</xdr:colOff>
      <xdr:row>362</xdr:row>
      <xdr:rowOff>76200</xdr:rowOff>
    </xdr:to>
    <xdr:pic>
      <xdr:nvPicPr>
        <xdr:cNvPr id="135272" name="Рисунок 97" descr="pc2e0j8ro4rj2l7_a4422699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558540" y="84787740"/>
          <a:ext cx="723900" cy="1493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1295400</xdr:colOff>
      <xdr:row>354</xdr:row>
      <xdr:rowOff>53340</xdr:rowOff>
    </xdr:from>
    <xdr:to>
      <xdr:col>5</xdr:col>
      <xdr:colOff>2011680</xdr:colOff>
      <xdr:row>362</xdr:row>
      <xdr:rowOff>83820</xdr:rowOff>
    </xdr:to>
    <xdr:pic>
      <xdr:nvPicPr>
        <xdr:cNvPr id="135273" name="Рисунок 98" descr="23zznim39ozgs2u_900bf0d4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593771" y="73847597"/>
          <a:ext cx="716280" cy="1510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297180</xdr:colOff>
      <xdr:row>345</xdr:row>
      <xdr:rowOff>30480</xdr:rowOff>
    </xdr:from>
    <xdr:to>
      <xdr:col>5</xdr:col>
      <xdr:colOff>1087483</xdr:colOff>
      <xdr:row>354</xdr:row>
      <xdr:rowOff>5988</xdr:rowOff>
    </xdr:to>
    <xdr:pic>
      <xdr:nvPicPr>
        <xdr:cNvPr id="135274" name="Рисунок 99" descr="9lkpv6phf6hmmjp_fa8d4427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596640" y="83126580"/>
          <a:ext cx="784860" cy="1615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1426028</xdr:colOff>
      <xdr:row>345</xdr:row>
      <xdr:rowOff>90351</xdr:rowOff>
    </xdr:from>
    <xdr:to>
      <xdr:col>5</xdr:col>
      <xdr:colOff>2180408</xdr:colOff>
      <xdr:row>353</xdr:row>
      <xdr:rowOff>151312</xdr:rowOff>
    </xdr:to>
    <xdr:pic>
      <xdr:nvPicPr>
        <xdr:cNvPr id="135275" name="Рисунок 100" descr="grmr63h4rq8o1hv_745e326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724399" y="72219094"/>
          <a:ext cx="754380" cy="15414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297180</xdr:colOff>
      <xdr:row>336</xdr:row>
      <xdr:rowOff>38100</xdr:rowOff>
    </xdr:from>
    <xdr:to>
      <xdr:col>5</xdr:col>
      <xdr:colOff>1057003</xdr:colOff>
      <xdr:row>344</xdr:row>
      <xdr:rowOff>152400</xdr:rowOff>
    </xdr:to>
    <xdr:pic>
      <xdr:nvPicPr>
        <xdr:cNvPr id="135276" name="Рисунок 101" descr="sfhckj6ftl3x6fv_6d98ad7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596640" y="81488280"/>
          <a:ext cx="754380" cy="1577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1349829</xdr:colOff>
      <xdr:row>336</xdr:row>
      <xdr:rowOff>18506</xdr:rowOff>
    </xdr:from>
    <xdr:to>
      <xdr:col>5</xdr:col>
      <xdr:colOff>2096589</xdr:colOff>
      <xdr:row>344</xdr:row>
      <xdr:rowOff>125186</xdr:rowOff>
    </xdr:to>
    <xdr:pic>
      <xdr:nvPicPr>
        <xdr:cNvPr id="135277" name="Рисунок 102" descr="oktrx1axatcqyjx_cb8a3934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648200" y="70481735"/>
          <a:ext cx="746760" cy="1587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312420</xdr:colOff>
      <xdr:row>327</xdr:row>
      <xdr:rowOff>45720</xdr:rowOff>
    </xdr:from>
    <xdr:to>
      <xdr:col>5</xdr:col>
      <xdr:colOff>1117963</xdr:colOff>
      <xdr:row>335</xdr:row>
      <xdr:rowOff>91440</xdr:rowOff>
    </xdr:to>
    <xdr:pic>
      <xdr:nvPicPr>
        <xdr:cNvPr id="135278" name="Рисунок 61" descr="b19m43mygi05grg_2c53ced3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611880" y="79849980"/>
          <a:ext cx="800100" cy="1508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1502229</xdr:colOff>
      <xdr:row>327</xdr:row>
      <xdr:rowOff>72934</xdr:rowOff>
    </xdr:from>
    <xdr:to>
      <xdr:col>5</xdr:col>
      <xdr:colOff>2233749</xdr:colOff>
      <xdr:row>335</xdr:row>
      <xdr:rowOff>171994</xdr:rowOff>
    </xdr:to>
    <xdr:pic>
      <xdr:nvPicPr>
        <xdr:cNvPr id="135279" name="Рисунок 62" descr="0juodc0zemhc9ee_f3787039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800600" y="68870648"/>
          <a:ext cx="731520" cy="1579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327660</xdr:colOff>
      <xdr:row>318</xdr:row>
      <xdr:rowOff>121920</xdr:rowOff>
    </xdr:from>
    <xdr:to>
      <xdr:col>5</xdr:col>
      <xdr:colOff>1026523</xdr:colOff>
      <xdr:row>326</xdr:row>
      <xdr:rowOff>144780</xdr:rowOff>
    </xdr:to>
    <xdr:pic>
      <xdr:nvPicPr>
        <xdr:cNvPr id="135280" name="Рисунок 63" descr="iwbpnls9hbf72yw_ffda7c6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627120" y="78280260"/>
          <a:ext cx="69342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1491343</xdr:colOff>
      <xdr:row>318</xdr:row>
      <xdr:rowOff>18506</xdr:rowOff>
    </xdr:from>
    <xdr:to>
      <xdr:col>5</xdr:col>
      <xdr:colOff>2215243</xdr:colOff>
      <xdr:row>326</xdr:row>
      <xdr:rowOff>56606</xdr:rowOff>
    </xdr:to>
    <xdr:pic>
      <xdr:nvPicPr>
        <xdr:cNvPr id="135281" name="Рисунок 64" descr="fq7g0logox1eye4_b132065e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789714" y="67150706"/>
          <a:ext cx="723900" cy="1518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99060</xdr:colOff>
      <xdr:row>309</xdr:row>
      <xdr:rowOff>22860</xdr:rowOff>
    </xdr:from>
    <xdr:to>
      <xdr:col>5</xdr:col>
      <xdr:colOff>1369423</xdr:colOff>
      <xdr:row>317</xdr:row>
      <xdr:rowOff>60960</xdr:rowOff>
    </xdr:to>
    <xdr:pic>
      <xdr:nvPicPr>
        <xdr:cNvPr id="135282" name="Рисунок 65" descr="wmb3cviog63h64q_1f355c13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398520" y="76535280"/>
          <a:ext cx="1264920" cy="1501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1382486</xdr:colOff>
      <xdr:row>309</xdr:row>
      <xdr:rowOff>116477</xdr:rowOff>
    </xdr:from>
    <xdr:to>
      <xdr:col>5</xdr:col>
      <xdr:colOff>2479766</xdr:colOff>
      <xdr:row>316</xdr:row>
      <xdr:rowOff>141514</xdr:rowOff>
    </xdr:to>
    <xdr:pic>
      <xdr:nvPicPr>
        <xdr:cNvPr id="135283" name="Рисунок 66" descr="id0msrz20m5gj6s_382f4ae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680857" y="65583163"/>
          <a:ext cx="1097280" cy="1320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121920</xdr:colOff>
      <xdr:row>300</xdr:row>
      <xdr:rowOff>99060</xdr:rowOff>
    </xdr:from>
    <xdr:to>
      <xdr:col>5</xdr:col>
      <xdr:colOff>1270363</xdr:colOff>
      <xdr:row>308</xdr:row>
      <xdr:rowOff>5987</xdr:rowOff>
    </xdr:to>
    <xdr:pic>
      <xdr:nvPicPr>
        <xdr:cNvPr id="135284" name="Рисунок 67" descr="gum2xylic1juw58_382b9ed8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421380" y="74965560"/>
          <a:ext cx="1143000" cy="1363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1262743</xdr:colOff>
      <xdr:row>300</xdr:row>
      <xdr:rowOff>118655</xdr:rowOff>
    </xdr:from>
    <xdr:to>
      <xdr:col>5</xdr:col>
      <xdr:colOff>2459083</xdr:colOff>
      <xdr:row>308</xdr:row>
      <xdr:rowOff>72934</xdr:rowOff>
    </xdr:to>
    <xdr:pic>
      <xdr:nvPicPr>
        <xdr:cNvPr id="135285" name="Рисунок 68" descr="bhzc2pl4ivaz6qh_f4fd055d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561114" y="63919826"/>
          <a:ext cx="1196340" cy="1434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205740</xdr:colOff>
      <xdr:row>291</xdr:row>
      <xdr:rowOff>160020</xdr:rowOff>
    </xdr:from>
    <xdr:to>
      <xdr:col>5</xdr:col>
      <xdr:colOff>1316083</xdr:colOff>
      <xdr:row>299</xdr:row>
      <xdr:rowOff>7620</xdr:rowOff>
    </xdr:to>
    <xdr:pic>
      <xdr:nvPicPr>
        <xdr:cNvPr id="135286" name="Рисунок 69" descr="gdt0eagalz9bet9_270467ec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505200" y="73380600"/>
          <a:ext cx="1104900" cy="1310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1360714</xdr:colOff>
      <xdr:row>291</xdr:row>
      <xdr:rowOff>116477</xdr:rowOff>
    </xdr:from>
    <xdr:to>
      <xdr:col>5</xdr:col>
      <xdr:colOff>2572294</xdr:colOff>
      <xdr:row>299</xdr:row>
      <xdr:rowOff>85997</xdr:rowOff>
    </xdr:to>
    <xdr:pic>
      <xdr:nvPicPr>
        <xdr:cNvPr id="135287" name="Рисунок 70" descr="ps9k3sd0wfnq0b5_39773a36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659085" y="62252134"/>
          <a:ext cx="1211580" cy="14499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83820</xdr:colOff>
      <xdr:row>282</xdr:row>
      <xdr:rowOff>83820</xdr:rowOff>
    </xdr:from>
    <xdr:to>
      <xdr:col>5</xdr:col>
      <xdr:colOff>1293223</xdr:colOff>
      <xdr:row>290</xdr:row>
      <xdr:rowOff>53341</xdr:rowOff>
    </xdr:to>
    <xdr:pic>
      <xdr:nvPicPr>
        <xdr:cNvPr id="135288" name="Рисунок 71" descr="jp18cwv02lhwg0e_39440c48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383280" y="71658480"/>
          <a:ext cx="1203960" cy="1432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1360715</xdr:colOff>
      <xdr:row>282</xdr:row>
      <xdr:rowOff>32657</xdr:rowOff>
    </xdr:from>
    <xdr:to>
      <xdr:col>5</xdr:col>
      <xdr:colOff>2595155</xdr:colOff>
      <xdr:row>290</xdr:row>
      <xdr:rowOff>32658</xdr:rowOff>
    </xdr:to>
    <xdr:pic>
      <xdr:nvPicPr>
        <xdr:cNvPr id="135289" name="Рисунок 72" descr="vxutjo307i68c74_5862a38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659086" y="60502800"/>
          <a:ext cx="1234440" cy="148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30480</xdr:colOff>
      <xdr:row>264</xdr:row>
      <xdr:rowOff>45720</xdr:rowOff>
    </xdr:from>
    <xdr:to>
      <xdr:col>5</xdr:col>
      <xdr:colOff>1255123</xdr:colOff>
      <xdr:row>272</xdr:row>
      <xdr:rowOff>22860</xdr:rowOff>
    </xdr:to>
    <xdr:pic>
      <xdr:nvPicPr>
        <xdr:cNvPr id="135290" name="Рисунок 73" descr="75vhuj0kftcek07_57ff8688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329940" y="68328540"/>
          <a:ext cx="1219200" cy="1440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1393372</xdr:colOff>
      <xdr:row>264</xdr:row>
      <xdr:rowOff>142603</xdr:rowOff>
    </xdr:from>
    <xdr:to>
      <xdr:col>5</xdr:col>
      <xdr:colOff>2559232</xdr:colOff>
      <xdr:row>272</xdr:row>
      <xdr:rowOff>51163</xdr:rowOff>
    </xdr:to>
    <xdr:pic>
      <xdr:nvPicPr>
        <xdr:cNvPr id="135291" name="Рисунок 74" descr="bhi2r9mx0wb07so_6061cc26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691743" y="57281717"/>
          <a:ext cx="1165860" cy="1389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274</xdr:row>
      <xdr:rowOff>7620</xdr:rowOff>
    </xdr:from>
    <xdr:to>
      <xdr:col>5</xdr:col>
      <xdr:colOff>1270363</xdr:colOff>
      <xdr:row>281</xdr:row>
      <xdr:rowOff>144780</xdr:rowOff>
    </xdr:to>
    <xdr:pic>
      <xdr:nvPicPr>
        <xdr:cNvPr id="135292" name="Рисунок 75" descr="r8qdew8wm58ytbg_acd5005f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375660" y="70119240"/>
          <a:ext cx="1188720" cy="1417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1404257</xdr:colOff>
      <xdr:row>274</xdr:row>
      <xdr:rowOff>100148</xdr:rowOff>
    </xdr:from>
    <xdr:to>
      <xdr:col>5</xdr:col>
      <xdr:colOff>2425337</xdr:colOff>
      <xdr:row>281</xdr:row>
      <xdr:rowOff>21771</xdr:rowOff>
    </xdr:to>
    <xdr:pic>
      <xdr:nvPicPr>
        <xdr:cNvPr id="135293" name="Рисунок 77" descr="ezhnybi4jfxe3u8_255f1142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702628" y="59089834"/>
          <a:ext cx="1021080" cy="1217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255</xdr:row>
      <xdr:rowOff>83820</xdr:rowOff>
    </xdr:from>
    <xdr:to>
      <xdr:col>5</xdr:col>
      <xdr:colOff>1293223</xdr:colOff>
      <xdr:row>263</xdr:row>
      <xdr:rowOff>60960</xdr:rowOff>
    </xdr:to>
    <xdr:pic>
      <xdr:nvPicPr>
        <xdr:cNvPr id="135294" name="Рисунок 78" descr="bdtlhgwzcyqs1cw_74fac043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375660" y="66720720"/>
          <a:ext cx="1211580" cy="1440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1153886</xdr:colOff>
      <xdr:row>255</xdr:row>
      <xdr:rowOff>68580</xdr:rowOff>
    </xdr:from>
    <xdr:to>
      <xdr:col>5</xdr:col>
      <xdr:colOff>2434046</xdr:colOff>
      <xdr:row>263</xdr:row>
      <xdr:rowOff>121920</xdr:rowOff>
    </xdr:to>
    <xdr:pic>
      <xdr:nvPicPr>
        <xdr:cNvPr id="135295" name="Рисунок 7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452257" y="55542180"/>
          <a:ext cx="1280160" cy="15337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129540</xdr:colOff>
      <xdr:row>246</xdr:row>
      <xdr:rowOff>129540</xdr:rowOff>
    </xdr:from>
    <xdr:to>
      <xdr:col>5</xdr:col>
      <xdr:colOff>1338943</xdr:colOff>
      <xdr:row>254</xdr:row>
      <xdr:rowOff>91440</xdr:rowOff>
    </xdr:to>
    <xdr:pic>
      <xdr:nvPicPr>
        <xdr:cNvPr id="135296" name="Рисунок 80" descr="swgtxzzvvyyayog_f1a54f60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429000" y="65120520"/>
          <a:ext cx="1203960" cy="1424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1317171</xdr:colOff>
      <xdr:row>246</xdr:row>
      <xdr:rowOff>63137</xdr:rowOff>
    </xdr:from>
    <xdr:to>
      <xdr:col>5</xdr:col>
      <xdr:colOff>2574471</xdr:colOff>
      <xdr:row>254</xdr:row>
      <xdr:rowOff>78377</xdr:rowOff>
    </xdr:to>
    <xdr:pic>
      <xdr:nvPicPr>
        <xdr:cNvPr id="135297" name="Рисунок 81" descr="mxn07piy39ru46f_5b5b8a4d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615542" y="53871223"/>
          <a:ext cx="1257300" cy="149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53340</xdr:colOff>
      <xdr:row>237</xdr:row>
      <xdr:rowOff>45720</xdr:rowOff>
    </xdr:from>
    <xdr:to>
      <xdr:col>5</xdr:col>
      <xdr:colOff>1262743</xdr:colOff>
      <xdr:row>245</xdr:row>
      <xdr:rowOff>114300</xdr:rowOff>
    </xdr:to>
    <xdr:pic>
      <xdr:nvPicPr>
        <xdr:cNvPr id="135298" name="Рисунок 82" descr="b3ap8rqhp53ts6h_a171c892.jpg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3352800" y="63360300"/>
          <a:ext cx="120396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1273629</xdr:colOff>
      <xdr:row>237</xdr:row>
      <xdr:rowOff>152400</xdr:rowOff>
    </xdr:from>
    <xdr:to>
      <xdr:col>5</xdr:col>
      <xdr:colOff>2469969</xdr:colOff>
      <xdr:row>245</xdr:row>
      <xdr:rowOff>60960</xdr:rowOff>
    </xdr:to>
    <xdr:pic>
      <xdr:nvPicPr>
        <xdr:cNvPr id="135299" name="Рисунок 83" descr="if1mi638hmxyjqu_484cf2a1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572000" y="52251429"/>
          <a:ext cx="1196340" cy="1432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121920</xdr:colOff>
      <xdr:row>228</xdr:row>
      <xdr:rowOff>152400</xdr:rowOff>
    </xdr:from>
    <xdr:to>
      <xdr:col>5</xdr:col>
      <xdr:colOff>1057003</xdr:colOff>
      <xdr:row>236</xdr:row>
      <xdr:rowOff>83820</xdr:rowOff>
    </xdr:to>
    <xdr:pic>
      <xdr:nvPicPr>
        <xdr:cNvPr id="135300" name="Рисунок 84" descr="Тайтсы сине красные2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421380" y="61821060"/>
          <a:ext cx="929640" cy="1394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1262743</xdr:colOff>
      <xdr:row>228</xdr:row>
      <xdr:rowOff>67491</xdr:rowOff>
    </xdr:from>
    <xdr:to>
      <xdr:col>5</xdr:col>
      <xdr:colOff>2451463</xdr:colOff>
      <xdr:row>236</xdr:row>
      <xdr:rowOff>105591</xdr:rowOff>
    </xdr:to>
    <xdr:pic>
      <xdr:nvPicPr>
        <xdr:cNvPr id="135301" name="Рисунок 85" descr="Тайтсы сине красные3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561114" y="50501005"/>
          <a:ext cx="1188720" cy="1518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</xdr:colOff>
      <xdr:row>220</xdr:row>
      <xdr:rowOff>76200</xdr:rowOff>
    </xdr:from>
    <xdr:to>
      <xdr:col>5</xdr:col>
      <xdr:colOff>1140823</xdr:colOff>
      <xdr:row>227</xdr:row>
      <xdr:rowOff>53340</xdr:rowOff>
    </xdr:to>
    <xdr:pic>
      <xdr:nvPicPr>
        <xdr:cNvPr id="135302" name="Рисунок 86" descr="attach-636041968090927585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16907" t="24786" r="22739" b="27066"/>
        <a:stretch>
          <a:fillRect/>
        </a:stretch>
      </xdr:blipFill>
      <xdr:spPr bwMode="auto">
        <a:xfrm>
          <a:off x="3451860" y="60251340"/>
          <a:ext cx="982980" cy="1287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1436914</xdr:colOff>
      <xdr:row>220</xdr:row>
      <xdr:rowOff>76200</xdr:rowOff>
    </xdr:from>
    <xdr:to>
      <xdr:col>5</xdr:col>
      <xdr:colOff>2351314</xdr:colOff>
      <xdr:row>227</xdr:row>
      <xdr:rowOff>68580</xdr:rowOff>
    </xdr:to>
    <xdr:pic>
      <xdr:nvPicPr>
        <xdr:cNvPr id="135303" name="Рисунок 87" descr="attach-636041968179543231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14909" t="17770" r="21837" b="28932"/>
        <a:stretch>
          <a:fillRect/>
        </a:stretch>
      </xdr:blipFill>
      <xdr:spPr bwMode="auto">
        <a:xfrm>
          <a:off x="4735285" y="48985714"/>
          <a:ext cx="914400" cy="1331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251460</xdr:colOff>
      <xdr:row>204</xdr:row>
      <xdr:rowOff>121920</xdr:rowOff>
    </xdr:from>
    <xdr:to>
      <xdr:col>5</xdr:col>
      <xdr:colOff>896983</xdr:colOff>
      <xdr:row>211</xdr:row>
      <xdr:rowOff>167640</xdr:rowOff>
    </xdr:to>
    <xdr:pic>
      <xdr:nvPicPr>
        <xdr:cNvPr id="135304" name="Рисунок 88" descr="юбка1.jp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3550920" y="57249060"/>
          <a:ext cx="640080" cy="137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1371600</xdr:colOff>
      <xdr:row>204</xdr:row>
      <xdr:rowOff>155666</xdr:rowOff>
    </xdr:from>
    <xdr:to>
      <xdr:col>5</xdr:col>
      <xdr:colOff>2240280</xdr:colOff>
      <xdr:row>211</xdr:row>
      <xdr:rowOff>94706</xdr:rowOff>
    </xdr:to>
    <xdr:pic>
      <xdr:nvPicPr>
        <xdr:cNvPr id="135305" name="Рисунок 89" descr="юбка2 (1).jpg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4669971" y="45930095"/>
          <a:ext cx="868680" cy="1310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144780</xdr:colOff>
      <xdr:row>196</xdr:row>
      <xdr:rowOff>83820</xdr:rowOff>
    </xdr:from>
    <xdr:to>
      <xdr:col>5</xdr:col>
      <xdr:colOff>1003663</xdr:colOff>
      <xdr:row>203</xdr:row>
      <xdr:rowOff>137160</xdr:rowOff>
    </xdr:to>
    <xdr:pic>
      <xdr:nvPicPr>
        <xdr:cNvPr id="135306" name="Рисунок 90" descr="pvutmo4si0tebzv_a7e020ed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444240" y="55686960"/>
          <a:ext cx="853440" cy="1386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1197429</xdr:colOff>
      <xdr:row>196</xdr:row>
      <xdr:rowOff>171995</xdr:rowOff>
    </xdr:from>
    <xdr:to>
      <xdr:col>5</xdr:col>
      <xdr:colOff>2633799</xdr:colOff>
      <xdr:row>203</xdr:row>
      <xdr:rowOff>29392</xdr:rowOff>
    </xdr:to>
    <xdr:pic>
      <xdr:nvPicPr>
        <xdr:cNvPr id="135307" name="Рисунок 91" descr="d6nhbyqsfyyrnpq_b010abf5 (1)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495800" y="44378881"/>
          <a:ext cx="1455420" cy="1228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816430</xdr:colOff>
      <xdr:row>447</xdr:row>
      <xdr:rowOff>65316</xdr:rowOff>
    </xdr:from>
    <xdr:to>
      <xdr:col>5</xdr:col>
      <xdr:colOff>1447802</xdr:colOff>
      <xdr:row>453</xdr:row>
      <xdr:rowOff>261821</xdr:rowOff>
    </xdr:to>
    <xdr:pic>
      <xdr:nvPicPr>
        <xdr:cNvPr id="85" name="Рисунок 108" descr="r9vb104jmgmupql_f86d4a0c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14801" y="84603773"/>
          <a:ext cx="631372" cy="1306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272144</xdr:colOff>
      <xdr:row>374</xdr:row>
      <xdr:rowOff>141514</xdr:rowOff>
    </xdr:from>
    <xdr:to>
      <xdr:col>5</xdr:col>
      <xdr:colOff>2351315</xdr:colOff>
      <xdr:row>388</xdr:row>
      <xdr:rowOff>98270</xdr:rowOff>
    </xdr:to>
    <xdr:pic>
      <xdr:nvPicPr>
        <xdr:cNvPr id="88" name="Рисунок 87" descr="толст_ч.jpg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570515" y="74980800"/>
          <a:ext cx="2079171" cy="2547556"/>
        </a:xfrm>
        <a:prstGeom prst="rect">
          <a:avLst/>
        </a:prstGeom>
      </xdr:spPr>
    </xdr:pic>
    <xdr:clientData/>
  </xdr:twoCellAnchor>
  <xdr:twoCellAnchor editAs="oneCell">
    <xdr:from>
      <xdr:col>5</xdr:col>
      <xdr:colOff>315685</xdr:colOff>
      <xdr:row>389</xdr:row>
      <xdr:rowOff>163286</xdr:rowOff>
    </xdr:from>
    <xdr:to>
      <xdr:col>5</xdr:col>
      <xdr:colOff>2475642</xdr:colOff>
      <xdr:row>403</xdr:row>
      <xdr:rowOff>65314</xdr:rowOff>
    </xdr:to>
    <xdr:pic>
      <xdr:nvPicPr>
        <xdr:cNvPr id="91" name="Рисунок 90" descr="толст_с.jpg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614056" y="77778429"/>
          <a:ext cx="2159957" cy="2492828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404</xdr:row>
      <xdr:rowOff>152400</xdr:rowOff>
    </xdr:from>
    <xdr:to>
      <xdr:col>5</xdr:col>
      <xdr:colOff>2547938</xdr:colOff>
      <xdr:row>418</xdr:row>
      <xdr:rowOff>76200</xdr:rowOff>
    </xdr:to>
    <xdr:pic>
      <xdr:nvPicPr>
        <xdr:cNvPr id="92" name="Рисунок 91" descr="толст_кч.jpg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3374571" y="80543400"/>
          <a:ext cx="2471738" cy="2514600"/>
        </a:xfrm>
        <a:prstGeom prst="rect">
          <a:avLst/>
        </a:prstGeom>
      </xdr:spPr>
    </xdr:pic>
    <xdr:clientData/>
  </xdr:twoCellAnchor>
  <xdr:twoCellAnchor editAs="oneCell">
    <xdr:from>
      <xdr:col>5</xdr:col>
      <xdr:colOff>119742</xdr:colOff>
      <xdr:row>419</xdr:row>
      <xdr:rowOff>119743</xdr:rowOff>
    </xdr:from>
    <xdr:to>
      <xdr:col>5</xdr:col>
      <xdr:colOff>2503714</xdr:colOff>
      <xdr:row>432</xdr:row>
      <xdr:rowOff>145516</xdr:rowOff>
    </xdr:to>
    <xdr:pic>
      <xdr:nvPicPr>
        <xdr:cNvPr id="93" name="Рисунок 92" descr="толст_кс.jpg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3418113" y="83286600"/>
          <a:ext cx="2383972" cy="24315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76200</xdr:rowOff>
    </xdr:from>
    <xdr:to>
      <xdr:col>6</xdr:col>
      <xdr:colOff>0</xdr:colOff>
      <xdr:row>7</xdr:row>
      <xdr:rowOff>1112520</xdr:rowOff>
    </xdr:to>
    <xdr:pic>
      <xdr:nvPicPr>
        <xdr:cNvPr id="135051" name="Рисунок 3" descr="nt78wtlzx9hlgqy_ba54f953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67300" y="4960620"/>
          <a:ext cx="0" cy="1036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</xdr:row>
      <xdr:rowOff>53340</xdr:rowOff>
    </xdr:from>
    <xdr:to>
      <xdr:col>6</xdr:col>
      <xdr:colOff>0</xdr:colOff>
      <xdr:row>9</xdr:row>
      <xdr:rowOff>1283547</xdr:rowOff>
    </xdr:to>
    <xdr:pic>
      <xdr:nvPicPr>
        <xdr:cNvPr id="135052" name="Рисунок 9" descr="xsf0ofeklw64b43_9a7d0d66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59680" y="7559040"/>
          <a:ext cx="0" cy="1234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0</xdr:colOff>
      <xdr:row>47</xdr:row>
      <xdr:rowOff>136713</xdr:rowOff>
    </xdr:to>
    <xdr:pic>
      <xdr:nvPicPr>
        <xdr:cNvPr id="135053" name="Рисунок 28" descr="4oro3rj15ltfksy_b8b134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173980" y="30632400"/>
          <a:ext cx="0" cy="2164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0</xdr:colOff>
      <xdr:row>47</xdr:row>
      <xdr:rowOff>136713</xdr:rowOff>
    </xdr:to>
    <xdr:pic>
      <xdr:nvPicPr>
        <xdr:cNvPr id="135054" name="Рисунок 33" descr="2 (3)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356860" y="30632400"/>
          <a:ext cx="0" cy="2164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6</xdr:col>
      <xdr:colOff>0</xdr:colOff>
      <xdr:row>47</xdr:row>
      <xdr:rowOff>136713</xdr:rowOff>
    </xdr:to>
    <xdr:pic>
      <xdr:nvPicPr>
        <xdr:cNvPr id="135055" name="Рисунок 43" descr="дашин каприз 2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800600" y="30632400"/>
          <a:ext cx="0" cy="2164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160</xdr:row>
      <xdr:rowOff>297180</xdr:rowOff>
    </xdr:from>
    <xdr:to>
      <xdr:col>6</xdr:col>
      <xdr:colOff>0</xdr:colOff>
      <xdr:row>165</xdr:row>
      <xdr:rowOff>294</xdr:rowOff>
    </xdr:to>
    <xdr:pic>
      <xdr:nvPicPr>
        <xdr:cNvPr id="135056" name="Рисунок 47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2986980"/>
          <a:ext cx="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161</xdr:row>
      <xdr:rowOff>83820</xdr:rowOff>
    </xdr:from>
    <xdr:to>
      <xdr:col>6</xdr:col>
      <xdr:colOff>0</xdr:colOff>
      <xdr:row>166</xdr:row>
      <xdr:rowOff>85612</xdr:rowOff>
    </xdr:to>
    <xdr:pic>
      <xdr:nvPicPr>
        <xdr:cNvPr id="135057" name="Рисунок 50" descr="юбка2 (1)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937760" y="33070800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1192</xdr:row>
      <xdr:rowOff>15240</xdr:rowOff>
    </xdr:from>
    <xdr:to>
      <xdr:col>6</xdr:col>
      <xdr:colOff>0</xdr:colOff>
      <xdr:row>1199</xdr:row>
      <xdr:rowOff>1</xdr:rowOff>
    </xdr:to>
    <xdr:pic>
      <xdr:nvPicPr>
        <xdr:cNvPr id="135058" name="Рисунок 5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100042980"/>
          <a:ext cx="0" cy="1318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1193</xdr:row>
      <xdr:rowOff>30480</xdr:rowOff>
    </xdr:from>
    <xdr:to>
      <xdr:col>6</xdr:col>
      <xdr:colOff>0</xdr:colOff>
      <xdr:row>1200</xdr:row>
      <xdr:rowOff>19764</xdr:rowOff>
    </xdr:to>
    <xdr:pic>
      <xdr:nvPicPr>
        <xdr:cNvPr id="135059" name="Рисунок 6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100248720"/>
          <a:ext cx="0" cy="1318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1321</xdr:row>
      <xdr:rowOff>22860</xdr:rowOff>
    </xdr:from>
    <xdr:to>
      <xdr:col>6</xdr:col>
      <xdr:colOff>0</xdr:colOff>
      <xdr:row>1326</xdr:row>
      <xdr:rowOff>62121</xdr:rowOff>
    </xdr:to>
    <xdr:pic>
      <xdr:nvPicPr>
        <xdr:cNvPr id="135060" name="Рисунок 82" descr="tboy2f3z22ui37s_9c01ca0a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326380" y="101902260"/>
          <a:ext cx="0" cy="1272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1200</xdr:row>
      <xdr:rowOff>0</xdr:rowOff>
    </xdr:from>
    <xdr:to>
      <xdr:col>6</xdr:col>
      <xdr:colOff>0</xdr:colOff>
      <xdr:row>1206</xdr:row>
      <xdr:rowOff>108082</xdr:rowOff>
    </xdr:to>
    <xdr:pic>
      <xdr:nvPicPr>
        <xdr:cNvPr id="135061" name="Рисунок 91" descr="cw0g0a704yjlj78_7421e48d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448300" y="102877620"/>
          <a:ext cx="0" cy="1249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1200</xdr:row>
      <xdr:rowOff>0</xdr:rowOff>
    </xdr:from>
    <xdr:to>
      <xdr:col>6</xdr:col>
      <xdr:colOff>0</xdr:colOff>
      <xdr:row>1206</xdr:row>
      <xdr:rowOff>62362</xdr:rowOff>
    </xdr:to>
    <xdr:pic>
      <xdr:nvPicPr>
        <xdr:cNvPr id="135062" name="Рисунок 100" descr="9zmpyr09ty74xz5_c3c6ebf2 (1)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861560" y="103471980"/>
          <a:ext cx="0" cy="1203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804334</xdr:colOff>
      <xdr:row>7</xdr:row>
      <xdr:rowOff>171027</xdr:rowOff>
    </xdr:from>
    <xdr:to>
      <xdr:col>5</xdr:col>
      <xdr:colOff>1883834</xdr:colOff>
      <xdr:row>7</xdr:row>
      <xdr:rowOff>2101774</xdr:rowOff>
    </xdr:to>
    <xdr:pic>
      <xdr:nvPicPr>
        <xdr:cNvPr id="135063" name="Picture 2058" descr="Труба - маска лыжника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466167" y="2594610"/>
          <a:ext cx="1079500" cy="1930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252032</xdr:colOff>
      <xdr:row>9</xdr:row>
      <xdr:rowOff>147473</xdr:rowOff>
    </xdr:from>
    <xdr:to>
      <xdr:col>5</xdr:col>
      <xdr:colOff>2378364</xdr:colOff>
      <xdr:row>9</xdr:row>
      <xdr:rowOff>2258291</xdr:rowOff>
    </xdr:to>
    <xdr:pic>
      <xdr:nvPicPr>
        <xdr:cNvPr id="135064" name="Picture 1266" descr="http://www.luchski.ru/assets/images/all/bigbig/truba-flis-1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23487" y="6977764"/>
          <a:ext cx="2126332" cy="2110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914400</xdr:colOff>
      <xdr:row>21</xdr:row>
      <xdr:rowOff>41836</xdr:rowOff>
    </xdr:from>
    <xdr:to>
      <xdr:col>5</xdr:col>
      <xdr:colOff>1778000</xdr:colOff>
      <xdr:row>21</xdr:row>
      <xdr:rowOff>1325384</xdr:rowOff>
    </xdr:to>
    <xdr:pic>
      <xdr:nvPicPr>
        <xdr:cNvPr id="135066" name="Picture 2057" descr="Маска лыжника - балаклава  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572000" y="31393903"/>
          <a:ext cx="863600" cy="1283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911981</xdr:colOff>
      <xdr:row>22</xdr:row>
      <xdr:rowOff>41834</xdr:rowOff>
    </xdr:from>
    <xdr:to>
      <xdr:col>5</xdr:col>
      <xdr:colOff>1871132</xdr:colOff>
      <xdr:row>22</xdr:row>
      <xdr:rowOff>1346133</xdr:rowOff>
    </xdr:to>
    <xdr:pic>
      <xdr:nvPicPr>
        <xdr:cNvPr id="135067" name="Picture 818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569581" y="32765501"/>
          <a:ext cx="959151" cy="1304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846666</xdr:colOff>
      <xdr:row>23</xdr:row>
      <xdr:rowOff>65433</xdr:rowOff>
    </xdr:from>
    <xdr:to>
      <xdr:col>5</xdr:col>
      <xdr:colOff>1794933</xdr:colOff>
      <xdr:row>23</xdr:row>
      <xdr:rowOff>1227666</xdr:rowOff>
    </xdr:to>
    <xdr:pic>
      <xdr:nvPicPr>
        <xdr:cNvPr id="135068" name="Picture 1149" descr="http://luchski.ru/storage/photo/resized/xy_1100x650/h/j9qz1lts1a4m4y5_1862e354.jpg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504266" y="34160700"/>
          <a:ext cx="948267" cy="1162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664027</xdr:colOff>
      <xdr:row>24</xdr:row>
      <xdr:rowOff>91560</xdr:rowOff>
    </xdr:from>
    <xdr:to>
      <xdr:col>5</xdr:col>
      <xdr:colOff>2061835</xdr:colOff>
      <xdr:row>24</xdr:row>
      <xdr:rowOff>1041400</xdr:rowOff>
    </xdr:to>
    <xdr:pic>
      <xdr:nvPicPr>
        <xdr:cNvPr id="135069" name="Picture 31" descr="Повязка  флис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321627" y="35473760"/>
          <a:ext cx="1397808" cy="949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460826</xdr:colOff>
      <xdr:row>25</xdr:row>
      <xdr:rowOff>161228</xdr:rowOff>
    </xdr:from>
    <xdr:to>
      <xdr:col>5</xdr:col>
      <xdr:colOff>2122459</xdr:colOff>
      <xdr:row>25</xdr:row>
      <xdr:rowOff>1058333</xdr:rowOff>
    </xdr:to>
    <xdr:pic>
      <xdr:nvPicPr>
        <xdr:cNvPr id="135070" name="Picture 2056" descr="Повязка с ушками «RAY» 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18426" y="36652561"/>
          <a:ext cx="1661633" cy="897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696685</xdr:colOff>
      <xdr:row>26</xdr:row>
      <xdr:rowOff>223156</xdr:rowOff>
    </xdr:from>
    <xdr:to>
      <xdr:col>5</xdr:col>
      <xdr:colOff>1615438</xdr:colOff>
      <xdr:row>26</xdr:row>
      <xdr:rowOff>1071857</xdr:rowOff>
    </xdr:to>
    <xdr:pic>
      <xdr:nvPicPr>
        <xdr:cNvPr id="135071" name="Рисунок 116" descr="z2gmhay46zxs23u_e0891ba0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16828" y="17281070"/>
          <a:ext cx="918753" cy="848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772886</xdr:colOff>
      <xdr:row>27</xdr:row>
      <xdr:rowOff>236221</xdr:rowOff>
    </xdr:from>
    <xdr:to>
      <xdr:col>5</xdr:col>
      <xdr:colOff>1752600</xdr:colOff>
      <xdr:row>27</xdr:row>
      <xdr:rowOff>1144881</xdr:rowOff>
    </xdr:to>
    <xdr:pic>
      <xdr:nvPicPr>
        <xdr:cNvPr id="135072" name="Рисунок 117" descr="q04rj8o87wfz7pb_64ed9ff5 (2)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093029" y="18665735"/>
          <a:ext cx="979714" cy="90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674915</xdr:colOff>
      <xdr:row>29</xdr:row>
      <xdr:rowOff>234041</xdr:rowOff>
    </xdr:from>
    <xdr:to>
      <xdr:col>5</xdr:col>
      <xdr:colOff>1807028</xdr:colOff>
      <xdr:row>29</xdr:row>
      <xdr:rowOff>1148321</xdr:rowOff>
    </xdr:to>
    <xdr:pic>
      <xdr:nvPicPr>
        <xdr:cNvPr id="135073" name="Рисунок 118" descr="4aoo9x04761fsby_b15c4681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071258" y="21395870"/>
          <a:ext cx="1132113" cy="914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664029</xdr:colOff>
      <xdr:row>160</xdr:row>
      <xdr:rowOff>164372</xdr:rowOff>
    </xdr:from>
    <xdr:to>
      <xdr:col>5</xdr:col>
      <xdr:colOff>1557748</xdr:colOff>
      <xdr:row>168</xdr:row>
      <xdr:rowOff>162341</xdr:rowOff>
    </xdr:to>
    <xdr:pic>
      <xdr:nvPicPr>
        <xdr:cNvPr id="135078" name="Рисунок 126" descr="0ek0qjogbcw6pjz_f5f2d680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984172" y="33093658"/>
          <a:ext cx="893719" cy="17531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631372</xdr:colOff>
      <xdr:row>186</xdr:row>
      <xdr:rowOff>143690</xdr:rowOff>
    </xdr:from>
    <xdr:to>
      <xdr:col>5</xdr:col>
      <xdr:colOff>1554483</xdr:colOff>
      <xdr:row>195</xdr:row>
      <xdr:rowOff>67564</xdr:rowOff>
    </xdr:to>
    <xdr:pic>
      <xdr:nvPicPr>
        <xdr:cNvPr id="135079" name="Рисунок 129" descr="411-607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951515" y="37089804"/>
          <a:ext cx="923111" cy="1729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266</xdr:row>
      <xdr:rowOff>0</xdr:rowOff>
    </xdr:from>
    <xdr:to>
      <xdr:col>6</xdr:col>
      <xdr:colOff>0</xdr:colOff>
      <xdr:row>283</xdr:row>
      <xdr:rowOff>185844</xdr:rowOff>
    </xdr:to>
    <xdr:pic>
      <xdr:nvPicPr>
        <xdr:cNvPr id="135080" name="Рисунок 131" descr="4oro3rj15ltfksy_b8b134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173980" y="40980360"/>
          <a:ext cx="0" cy="3406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266</xdr:row>
      <xdr:rowOff>0</xdr:rowOff>
    </xdr:from>
    <xdr:to>
      <xdr:col>6</xdr:col>
      <xdr:colOff>0</xdr:colOff>
      <xdr:row>283</xdr:row>
      <xdr:rowOff>185844</xdr:rowOff>
    </xdr:to>
    <xdr:pic>
      <xdr:nvPicPr>
        <xdr:cNvPr id="135081" name="Рисунок 132" descr="2 (3)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356860" y="40980360"/>
          <a:ext cx="0" cy="3406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266</xdr:row>
      <xdr:rowOff>0</xdr:rowOff>
    </xdr:from>
    <xdr:to>
      <xdr:col>6</xdr:col>
      <xdr:colOff>0</xdr:colOff>
      <xdr:row>283</xdr:row>
      <xdr:rowOff>170604</xdr:rowOff>
    </xdr:to>
    <xdr:pic>
      <xdr:nvPicPr>
        <xdr:cNvPr id="135082" name="Рисунок 133" descr="дашин каприз 2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800600" y="40980360"/>
          <a:ext cx="0" cy="339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1240972</xdr:colOff>
      <xdr:row>291</xdr:row>
      <xdr:rowOff>123007</xdr:rowOff>
    </xdr:from>
    <xdr:to>
      <xdr:col>5</xdr:col>
      <xdr:colOff>2109500</xdr:colOff>
      <xdr:row>300</xdr:row>
      <xdr:rowOff>163284</xdr:rowOff>
    </xdr:to>
    <xdr:pic>
      <xdr:nvPicPr>
        <xdr:cNvPr id="135084" name="Рисунок 138" descr="313-333 сз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561115" y="46311093"/>
          <a:ext cx="868528" cy="1803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255813</xdr:colOff>
      <xdr:row>291</xdr:row>
      <xdr:rowOff>62049</xdr:rowOff>
    </xdr:from>
    <xdr:to>
      <xdr:col>5</xdr:col>
      <xdr:colOff>1058564</xdr:colOff>
      <xdr:row>300</xdr:row>
      <xdr:rowOff>130626</xdr:rowOff>
    </xdr:to>
    <xdr:pic>
      <xdr:nvPicPr>
        <xdr:cNvPr id="135085" name="Рисунок 139" descr="313-333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575956" y="46250135"/>
          <a:ext cx="802751" cy="1832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754380</xdr:colOff>
      <xdr:row>1159</xdr:row>
      <xdr:rowOff>129540</xdr:rowOff>
    </xdr:from>
    <xdr:to>
      <xdr:col>5</xdr:col>
      <xdr:colOff>2091146</xdr:colOff>
      <xdr:row>1170</xdr:row>
      <xdr:rowOff>22860</xdr:rowOff>
    </xdr:to>
    <xdr:pic>
      <xdr:nvPicPr>
        <xdr:cNvPr id="135086" name="Рисунок 140" descr="211-31.jpg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076700" y="93870780"/>
          <a:ext cx="1341120" cy="1988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723900</xdr:colOff>
      <xdr:row>1146</xdr:row>
      <xdr:rowOff>175260</xdr:rowOff>
    </xdr:from>
    <xdr:to>
      <xdr:col>5</xdr:col>
      <xdr:colOff>2060666</xdr:colOff>
      <xdr:row>1157</xdr:row>
      <xdr:rowOff>45721</xdr:rowOff>
    </xdr:to>
    <xdr:pic>
      <xdr:nvPicPr>
        <xdr:cNvPr id="135087" name="Рисунок 141" descr="211-131.jpg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046220" y="91440000"/>
          <a:ext cx="1341120" cy="1965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815340</xdr:colOff>
      <xdr:row>1174</xdr:row>
      <xdr:rowOff>30480</xdr:rowOff>
    </xdr:from>
    <xdr:to>
      <xdr:col>5</xdr:col>
      <xdr:colOff>1893026</xdr:colOff>
      <xdr:row>1183</xdr:row>
      <xdr:rowOff>76201</xdr:rowOff>
    </xdr:to>
    <xdr:pic>
      <xdr:nvPicPr>
        <xdr:cNvPr id="135088" name="Рисунок 142" descr="211-32.jpg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137660" y="96629220"/>
          <a:ext cx="1082040" cy="1760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716280</xdr:colOff>
      <xdr:row>1186</xdr:row>
      <xdr:rowOff>53340</xdr:rowOff>
    </xdr:from>
    <xdr:to>
      <xdr:col>5</xdr:col>
      <xdr:colOff>2037806</xdr:colOff>
      <xdr:row>1196</xdr:row>
      <xdr:rowOff>106680</xdr:rowOff>
    </xdr:to>
    <xdr:pic>
      <xdr:nvPicPr>
        <xdr:cNvPr id="135089" name="Рисунок 143" descr="211-344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038600" y="98938080"/>
          <a:ext cx="1325880" cy="1958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1324</xdr:row>
      <xdr:rowOff>45720</xdr:rowOff>
    </xdr:from>
    <xdr:to>
      <xdr:col>6</xdr:col>
      <xdr:colOff>0</xdr:colOff>
      <xdr:row>1329</xdr:row>
      <xdr:rowOff>69775</xdr:rowOff>
    </xdr:to>
    <xdr:pic>
      <xdr:nvPicPr>
        <xdr:cNvPr id="135090" name="Рисунок 150" descr="cw0g0a704yjlj78_7421e48d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448300" y="102496620"/>
          <a:ext cx="0" cy="1249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147</xdr:row>
      <xdr:rowOff>297180</xdr:rowOff>
    </xdr:from>
    <xdr:to>
      <xdr:col>6</xdr:col>
      <xdr:colOff>0</xdr:colOff>
      <xdr:row>152</xdr:row>
      <xdr:rowOff>118955</xdr:rowOff>
    </xdr:to>
    <xdr:pic>
      <xdr:nvPicPr>
        <xdr:cNvPr id="135092" name="Рисунок 153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1081980"/>
          <a:ext cx="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636558</xdr:colOff>
      <xdr:row>147</xdr:row>
      <xdr:rowOff>157584</xdr:rowOff>
    </xdr:from>
    <xdr:to>
      <xdr:col>5</xdr:col>
      <xdr:colOff>1928692</xdr:colOff>
      <xdr:row>156</xdr:row>
      <xdr:rowOff>111273</xdr:rowOff>
    </xdr:to>
    <xdr:pic>
      <xdr:nvPicPr>
        <xdr:cNvPr id="135093" name="Picture 265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4312087" y="48844902"/>
          <a:ext cx="1292134" cy="172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156</xdr:row>
      <xdr:rowOff>297180</xdr:rowOff>
    </xdr:from>
    <xdr:to>
      <xdr:col>6</xdr:col>
      <xdr:colOff>0</xdr:colOff>
      <xdr:row>161</xdr:row>
      <xdr:rowOff>184672</xdr:rowOff>
    </xdr:to>
    <xdr:pic>
      <xdr:nvPicPr>
        <xdr:cNvPr id="135094" name="Рисунок 155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2415480"/>
          <a:ext cx="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155</xdr:row>
      <xdr:rowOff>297180</xdr:rowOff>
    </xdr:from>
    <xdr:to>
      <xdr:col>6</xdr:col>
      <xdr:colOff>0</xdr:colOff>
      <xdr:row>157</xdr:row>
      <xdr:rowOff>2243</xdr:rowOff>
    </xdr:to>
    <xdr:pic>
      <xdr:nvPicPr>
        <xdr:cNvPr id="135095" name="Рисунок 156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222498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154</xdr:row>
      <xdr:rowOff>297180</xdr:rowOff>
    </xdr:from>
    <xdr:to>
      <xdr:col>6</xdr:col>
      <xdr:colOff>0</xdr:colOff>
      <xdr:row>157</xdr:row>
      <xdr:rowOff>1</xdr:rowOff>
    </xdr:to>
    <xdr:pic>
      <xdr:nvPicPr>
        <xdr:cNvPr id="135096" name="Рисунок 157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203448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153</xdr:row>
      <xdr:rowOff>297180</xdr:rowOff>
    </xdr:from>
    <xdr:to>
      <xdr:col>6</xdr:col>
      <xdr:colOff>0</xdr:colOff>
      <xdr:row>155</xdr:row>
      <xdr:rowOff>2239</xdr:rowOff>
    </xdr:to>
    <xdr:pic>
      <xdr:nvPicPr>
        <xdr:cNvPr id="135097" name="Рисунок 158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184398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152</xdr:row>
      <xdr:rowOff>297180</xdr:rowOff>
    </xdr:from>
    <xdr:to>
      <xdr:col>6</xdr:col>
      <xdr:colOff>0</xdr:colOff>
      <xdr:row>155</xdr:row>
      <xdr:rowOff>2240</xdr:rowOff>
    </xdr:to>
    <xdr:pic>
      <xdr:nvPicPr>
        <xdr:cNvPr id="135098" name="Рисунок 159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165348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151</xdr:row>
      <xdr:rowOff>297180</xdr:rowOff>
    </xdr:from>
    <xdr:to>
      <xdr:col>6</xdr:col>
      <xdr:colOff>0</xdr:colOff>
      <xdr:row>153</xdr:row>
      <xdr:rowOff>2242</xdr:rowOff>
    </xdr:to>
    <xdr:pic>
      <xdr:nvPicPr>
        <xdr:cNvPr id="135099" name="Рисунок 160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146298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148</xdr:row>
      <xdr:rowOff>297180</xdr:rowOff>
    </xdr:from>
    <xdr:to>
      <xdr:col>6</xdr:col>
      <xdr:colOff>0</xdr:colOff>
      <xdr:row>150</xdr:row>
      <xdr:rowOff>190202</xdr:rowOff>
    </xdr:to>
    <xdr:pic>
      <xdr:nvPicPr>
        <xdr:cNvPr id="135100" name="Рисунок 161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127248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157</xdr:row>
      <xdr:rowOff>297180</xdr:rowOff>
    </xdr:from>
    <xdr:to>
      <xdr:col>6</xdr:col>
      <xdr:colOff>0</xdr:colOff>
      <xdr:row>159</xdr:row>
      <xdr:rowOff>2242</xdr:rowOff>
    </xdr:to>
    <xdr:pic>
      <xdr:nvPicPr>
        <xdr:cNvPr id="135101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260598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159</xdr:row>
      <xdr:rowOff>297180</xdr:rowOff>
    </xdr:from>
    <xdr:to>
      <xdr:col>6</xdr:col>
      <xdr:colOff>0</xdr:colOff>
      <xdr:row>161</xdr:row>
      <xdr:rowOff>2240</xdr:rowOff>
    </xdr:to>
    <xdr:pic>
      <xdr:nvPicPr>
        <xdr:cNvPr id="135102" name="Рисунок 163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279648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</xdr:row>
      <xdr:rowOff>76200</xdr:rowOff>
    </xdr:from>
    <xdr:to>
      <xdr:col>6</xdr:col>
      <xdr:colOff>0</xdr:colOff>
      <xdr:row>7</xdr:row>
      <xdr:rowOff>765138</xdr:rowOff>
    </xdr:to>
    <xdr:pic>
      <xdr:nvPicPr>
        <xdr:cNvPr id="135103" name="Рисунок 164" descr="nt78wtlzx9hlgqy_ba54f953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67300" y="4541520"/>
          <a:ext cx="0" cy="1036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182</xdr:row>
      <xdr:rowOff>297180</xdr:rowOff>
    </xdr:from>
    <xdr:to>
      <xdr:col>6</xdr:col>
      <xdr:colOff>0</xdr:colOff>
      <xdr:row>207</xdr:row>
      <xdr:rowOff>14817</xdr:rowOff>
    </xdr:to>
    <xdr:pic>
      <xdr:nvPicPr>
        <xdr:cNvPr id="135104" name="Рисунок 166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6286440"/>
          <a:ext cx="0" cy="464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161</xdr:row>
      <xdr:rowOff>297180</xdr:rowOff>
    </xdr:from>
    <xdr:to>
      <xdr:col>6</xdr:col>
      <xdr:colOff>0</xdr:colOff>
      <xdr:row>170</xdr:row>
      <xdr:rowOff>9413</xdr:rowOff>
    </xdr:to>
    <xdr:pic>
      <xdr:nvPicPr>
        <xdr:cNvPr id="135105" name="Рисунок 167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3238440"/>
          <a:ext cx="0" cy="1722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181</xdr:row>
      <xdr:rowOff>297180</xdr:rowOff>
    </xdr:from>
    <xdr:to>
      <xdr:col>6</xdr:col>
      <xdr:colOff>0</xdr:colOff>
      <xdr:row>183</xdr:row>
      <xdr:rowOff>2242</xdr:rowOff>
    </xdr:to>
    <xdr:pic>
      <xdr:nvPicPr>
        <xdr:cNvPr id="135106" name="Рисунок 168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609594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180</xdr:row>
      <xdr:rowOff>297180</xdr:rowOff>
    </xdr:from>
    <xdr:to>
      <xdr:col>6</xdr:col>
      <xdr:colOff>0</xdr:colOff>
      <xdr:row>182</xdr:row>
      <xdr:rowOff>2240</xdr:rowOff>
    </xdr:to>
    <xdr:pic>
      <xdr:nvPicPr>
        <xdr:cNvPr id="135107" name="Рисунок 169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590544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179</xdr:row>
      <xdr:rowOff>297180</xdr:rowOff>
    </xdr:from>
    <xdr:to>
      <xdr:col>6</xdr:col>
      <xdr:colOff>0</xdr:colOff>
      <xdr:row>181</xdr:row>
      <xdr:rowOff>2241</xdr:rowOff>
    </xdr:to>
    <xdr:pic>
      <xdr:nvPicPr>
        <xdr:cNvPr id="135108" name="Рисунок 170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571494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178</xdr:row>
      <xdr:rowOff>297180</xdr:rowOff>
    </xdr:from>
    <xdr:to>
      <xdr:col>6</xdr:col>
      <xdr:colOff>0</xdr:colOff>
      <xdr:row>180</xdr:row>
      <xdr:rowOff>2242</xdr:rowOff>
    </xdr:to>
    <xdr:pic>
      <xdr:nvPicPr>
        <xdr:cNvPr id="135109" name="Рисунок 171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552444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177</xdr:row>
      <xdr:rowOff>297180</xdr:rowOff>
    </xdr:from>
    <xdr:to>
      <xdr:col>6</xdr:col>
      <xdr:colOff>0</xdr:colOff>
      <xdr:row>179</xdr:row>
      <xdr:rowOff>2240</xdr:rowOff>
    </xdr:to>
    <xdr:pic>
      <xdr:nvPicPr>
        <xdr:cNvPr id="135110" name="Рисунок 17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533394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174</xdr:row>
      <xdr:rowOff>297180</xdr:rowOff>
    </xdr:from>
    <xdr:to>
      <xdr:col>6</xdr:col>
      <xdr:colOff>0</xdr:colOff>
      <xdr:row>176</xdr:row>
      <xdr:rowOff>2240</xdr:rowOff>
    </xdr:to>
    <xdr:pic>
      <xdr:nvPicPr>
        <xdr:cNvPr id="135111" name="Рисунок 173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514344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173</xdr:row>
      <xdr:rowOff>297180</xdr:rowOff>
    </xdr:from>
    <xdr:to>
      <xdr:col>6</xdr:col>
      <xdr:colOff>0</xdr:colOff>
      <xdr:row>175</xdr:row>
      <xdr:rowOff>2241</xdr:rowOff>
    </xdr:to>
    <xdr:pic>
      <xdr:nvPicPr>
        <xdr:cNvPr id="135112" name="Рисунок 174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495294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172</xdr:row>
      <xdr:rowOff>297180</xdr:rowOff>
    </xdr:from>
    <xdr:to>
      <xdr:col>6</xdr:col>
      <xdr:colOff>0</xdr:colOff>
      <xdr:row>174</xdr:row>
      <xdr:rowOff>2243</xdr:rowOff>
    </xdr:to>
    <xdr:pic>
      <xdr:nvPicPr>
        <xdr:cNvPr id="135113" name="Рисунок 175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476244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171</xdr:row>
      <xdr:rowOff>297180</xdr:rowOff>
    </xdr:from>
    <xdr:to>
      <xdr:col>6</xdr:col>
      <xdr:colOff>0</xdr:colOff>
      <xdr:row>173</xdr:row>
      <xdr:rowOff>2240</xdr:rowOff>
    </xdr:to>
    <xdr:pic>
      <xdr:nvPicPr>
        <xdr:cNvPr id="135114" name="Рисунок 176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457194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169</xdr:row>
      <xdr:rowOff>297180</xdr:rowOff>
    </xdr:from>
    <xdr:to>
      <xdr:col>6</xdr:col>
      <xdr:colOff>0</xdr:colOff>
      <xdr:row>171</xdr:row>
      <xdr:rowOff>2243</xdr:rowOff>
    </xdr:to>
    <xdr:pic>
      <xdr:nvPicPr>
        <xdr:cNvPr id="135115" name="Рисунок 177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438144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168</xdr:row>
      <xdr:rowOff>297180</xdr:rowOff>
    </xdr:from>
    <xdr:to>
      <xdr:col>6</xdr:col>
      <xdr:colOff>0</xdr:colOff>
      <xdr:row>170</xdr:row>
      <xdr:rowOff>2240</xdr:rowOff>
    </xdr:to>
    <xdr:pic>
      <xdr:nvPicPr>
        <xdr:cNvPr id="135116" name="Рисунок 178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419094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167</xdr:row>
      <xdr:rowOff>297180</xdr:rowOff>
    </xdr:from>
    <xdr:to>
      <xdr:col>6</xdr:col>
      <xdr:colOff>0</xdr:colOff>
      <xdr:row>169</xdr:row>
      <xdr:rowOff>2240</xdr:rowOff>
    </xdr:to>
    <xdr:pic>
      <xdr:nvPicPr>
        <xdr:cNvPr id="135117" name="Рисунок 179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400044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166</xdr:row>
      <xdr:rowOff>297180</xdr:rowOff>
    </xdr:from>
    <xdr:to>
      <xdr:col>6</xdr:col>
      <xdr:colOff>0</xdr:colOff>
      <xdr:row>168</xdr:row>
      <xdr:rowOff>2243</xdr:rowOff>
    </xdr:to>
    <xdr:pic>
      <xdr:nvPicPr>
        <xdr:cNvPr id="135118" name="Рисунок 180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380994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165</xdr:row>
      <xdr:rowOff>297180</xdr:rowOff>
    </xdr:from>
    <xdr:to>
      <xdr:col>6</xdr:col>
      <xdr:colOff>0</xdr:colOff>
      <xdr:row>167</xdr:row>
      <xdr:rowOff>2241</xdr:rowOff>
    </xdr:to>
    <xdr:pic>
      <xdr:nvPicPr>
        <xdr:cNvPr id="135119" name="Рисунок 181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361944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164</xdr:row>
      <xdr:rowOff>297180</xdr:rowOff>
    </xdr:from>
    <xdr:to>
      <xdr:col>6</xdr:col>
      <xdr:colOff>0</xdr:colOff>
      <xdr:row>165</xdr:row>
      <xdr:rowOff>190200</xdr:rowOff>
    </xdr:to>
    <xdr:pic>
      <xdr:nvPicPr>
        <xdr:cNvPr id="135120" name="Рисунок 18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1120" y="3342894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824049</xdr:colOff>
      <xdr:row>174</xdr:row>
      <xdr:rowOff>29390</xdr:rowOff>
    </xdr:from>
    <xdr:to>
      <xdr:col>5</xdr:col>
      <xdr:colOff>1698171</xdr:colOff>
      <xdr:row>182</xdr:row>
      <xdr:rowOff>119061</xdr:rowOff>
    </xdr:to>
    <xdr:pic>
      <xdr:nvPicPr>
        <xdr:cNvPr id="135121" name="Рисунок 183" descr="u90q2gst9aidpne_cc31cc07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44192" y="35168476"/>
          <a:ext cx="874122" cy="1648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587829</xdr:colOff>
      <xdr:row>251</xdr:row>
      <xdr:rowOff>145865</xdr:rowOff>
    </xdr:from>
    <xdr:to>
      <xdr:col>5</xdr:col>
      <xdr:colOff>1718491</xdr:colOff>
      <xdr:row>262</xdr:row>
      <xdr:rowOff>52915</xdr:rowOff>
    </xdr:to>
    <xdr:pic>
      <xdr:nvPicPr>
        <xdr:cNvPr id="135122" name="Рисунок 185" descr="411-602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249662" y="66302282"/>
          <a:ext cx="1130662" cy="2055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264</xdr:row>
      <xdr:rowOff>0</xdr:rowOff>
    </xdr:from>
    <xdr:to>
      <xdr:col>6</xdr:col>
      <xdr:colOff>0</xdr:colOff>
      <xdr:row>266</xdr:row>
      <xdr:rowOff>18204</xdr:rowOff>
    </xdr:to>
    <xdr:pic>
      <xdr:nvPicPr>
        <xdr:cNvPr id="135123" name="Рисунок 87" descr="4oro3rj15ltfksy_b8b134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173980" y="40584120"/>
          <a:ext cx="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264</xdr:row>
      <xdr:rowOff>0</xdr:rowOff>
    </xdr:from>
    <xdr:to>
      <xdr:col>6</xdr:col>
      <xdr:colOff>0</xdr:colOff>
      <xdr:row>266</xdr:row>
      <xdr:rowOff>18204</xdr:rowOff>
    </xdr:to>
    <xdr:pic>
      <xdr:nvPicPr>
        <xdr:cNvPr id="135124" name="Рисунок 88" descr="2 (3)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356860" y="40584120"/>
          <a:ext cx="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264</xdr:row>
      <xdr:rowOff>0</xdr:rowOff>
    </xdr:from>
    <xdr:to>
      <xdr:col>6</xdr:col>
      <xdr:colOff>0</xdr:colOff>
      <xdr:row>266</xdr:row>
      <xdr:rowOff>18204</xdr:rowOff>
    </xdr:to>
    <xdr:pic>
      <xdr:nvPicPr>
        <xdr:cNvPr id="135125" name="Рисунок 89" descr="дашин каприз 2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800600" y="40584120"/>
          <a:ext cx="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455022</xdr:colOff>
      <xdr:row>266</xdr:row>
      <xdr:rowOff>41365</xdr:rowOff>
    </xdr:from>
    <xdr:to>
      <xdr:col>5</xdr:col>
      <xdr:colOff>1142999</xdr:colOff>
      <xdr:row>278</xdr:row>
      <xdr:rowOff>52575</xdr:rowOff>
    </xdr:to>
    <xdr:pic>
      <xdr:nvPicPr>
        <xdr:cNvPr id="135126" name="Рисунок 93" descr="311-333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775165" y="41341765"/>
          <a:ext cx="687977" cy="23410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1371600</xdr:colOff>
      <xdr:row>266</xdr:row>
      <xdr:rowOff>144782</xdr:rowOff>
    </xdr:from>
    <xdr:to>
      <xdr:col>5</xdr:col>
      <xdr:colOff>2075907</xdr:colOff>
      <xdr:row>277</xdr:row>
      <xdr:rowOff>119084</xdr:rowOff>
    </xdr:to>
    <xdr:pic>
      <xdr:nvPicPr>
        <xdr:cNvPr id="135127" name="Рисунок 94" descr="311-333-2.jpg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691743" y="41445182"/>
          <a:ext cx="704307" cy="21082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295</xdr:row>
      <xdr:rowOff>15240</xdr:rowOff>
    </xdr:from>
    <xdr:to>
      <xdr:col>6</xdr:col>
      <xdr:colOff>0</xdr:colOff>
      <xdr:row>297</xdr:row>
      <xdr:rowOff>167642</xdr:rowOff>
    </xdr:to>
    <xdr:pic>
      <xdr:nvPicPr>
        <xdr:cNvPr id="135128" name="Рисунок 197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4651248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0</xdr:colOff>
      <xdr:row>379</xdr:row>
      <xdr:rowOff>162189</xdr:rowOff>
    </xdr:to>
    <xdr:pic>
      <xdr:nvPicPr>
        <xdr:cNvPr id="135129" name="Рисунок 20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3941980"/>
          <a:ext cx="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384</xdr:row>
      <xdr:rowOff>30480</xdr:rowOff>
    </xdr:from>
    <xdr:to>
      <xdr:col>6</xdr:col>
      <xdr:colOff>0</xdr:colOff>
      <xdr:row>386</xdr:row>
      <xdr:rowOff>189673</xdr:rowOff>
    </xdr:to>
    <xdr:pic>
      <xdr:nvPicPr>
        <xdr:cNvPr id="135130" name="Рисунок 20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58622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0</xdr:colOff>
      <xdr:row>379</xdr:row>
      <xdr:rowOff>78369</xdr:rowOff>
    </xdr:to>
    <xdr:pic>
      <xdr:nvPicPr>
        <xdr:cNvPr id="135131" name="Рисунок 20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3560980"/>
          <a:ext cx="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0</xdr:colOff>
      <xdr:row>377</xdr:row>
      <xdr:rowOff>175252</xdr:rowOff>
    </xdr:to>
    <xdr:pic>
      <xdr:nvPicPr>
        <xdr:cNvPr id="135132" name="Рисунок 20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3766720"/>
          <a:ext cx="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0</xdr:colOff>
      <xdr:row>379</xdr:row>
      <xdr:rowOff>78370</xdr:rowOff>
    </xdr:to>
    <xdr:pic>
      <xdr:nvPicPr>
        <xdr:cNvPr id="135133" name="Рисунок 207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3179980"/>
          <a:ext cx="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0</xdr:colOff>
      <xdr:row>377</xdr:row>
      <xdr:rowOff>182873</xdr:rowOff>
    </xdr:to>
    <xdr:pic>
      <xdr:nvPicPr>
        <xdr:cNvPr id="135134" name="Рисунок 20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33857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0</xdr:colOff>
      <xdr:row>379</xdr:row>
      <xdr:rowOff>78370</xdr:rowOff>
    </xdr:to>
    <xdr:pic>
      <xdr:nvPicPr>
        <xdr:cNvPr id="135135" name="Рисунок 20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2798980"/>
          <a:ext cx="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0</xdr:colOff>
      <xdr:row>377</xdr:row>
      <xdr:rowOff>182873</xdr:rowOff>
    </xdr:to>
    <xdr:pic>
      <xdr:nvPicPr>
        <xdr:cNvPr id="135136" name="Рисунок 21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30047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0</xdr:colOff>
      <xdr:row>379</xdr:row>
      <xdr:rowOff>78369</xdr:rowOff>
    </xdr:to>
    <xdr:pic>
      <xdr:nvPicPr>
        <xdr:cNvPr id="135137" name="Рисунок 211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2417980"/>
          <a:ext cx="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0</xdr:colOff>
      <xdr:row>377</xdr:row>
      <xdr:rowOff>182872</xdr:rowOff>
    </xdr:to>
    <xdr:pic>
      <xdr:nvPicPr>
        <xdr:cNvPr id="135138" name="Рисунок 21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26237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0</xdr:colOff>
      <xdr:row>379</xdr:row>
      <xdr:rowOff>78369</xdr:rowOff>
    </xdr:to>
    <xdr:pic>
      <xdr:nvPicPr>
        <xdr:cNvPr id="135139" name="Рисунок 21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2036980"/>
          <a:ext cx="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0</xdr:colOff>
      <xdr:row>377</xdr:row>
      <xdr:rowOff>182872</xdr:rowOff>
    </xdr:to>
    <xdr:pic>
      <xdr:nvPicPr>
        <xdr:cNvPr id="135140" name="Рисунок 21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22427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0</xdr:colOff>
      <xdr:row>379</xdr:row>
      <xdr:rowOff>70750</xdr:rowOff>
    </xdr:to>
    <xdr:pic>
      <xdr:nvPicPr>
        <xdr:cNvPr id="135141" name="Рисунок 21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1663600"/>
          <a:ext cx="0" cy="830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375</xdr:row>
      <xdr:rowOff>0</xdr:rowOff>
    </xdr:from>
    <xdr:to>
      <xdr:col>6</xdr:col>
      <xdr:colOff>0</xdr:colOff>
      <xdr:row>377</xdr:row>
      <xdr:rowOff>182873</xdr:rowOff>
    </xdr:to>
    <xdr:pic>
      <xdr:nvPicPr>
        <xdr:cNvPr id="135142" name="Рисунок 21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18617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218929</xdr:colOff>
      <xdr:row>0</xdr:row>
      <xdr:rowOff>81260</xdr:rowOff>
    </xdr:from>
    <xdr:to>
      <xdr:col>4</xdr:col>
      <xdr:colOff>331488</xdr:colOff>
      <xdr:row>1</xdr:row>
      <xdr:rowOff>17930</xdr:rowOff>
    </xdr:to>
    <xdr:pic>
      <xdr:nvPicPr>
        <xdr:cNvPr id="135143" name="Рисунок 2" descr="logo1.jpg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18929" y="81260"/>
          <a:ext cx="3052983" cy="752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382</xdr:row>
      <xdr:rowOff>15240</xdr:rowOff>
    </xdr:from>
    <xdr:to>
      <xdr:col>6</xdr:col>
      <xdr:colOff>0</xdr:colOff>
      <xdr:row>386</xdr:row>
      <xdr:rowOff>126420</xdr:rowOff>
    </xdr:to>
    <xdr:pic>
      <xdr:nvPicPr>
        <xdr:cNvPr id="135144" name="Рисунок 22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5465980"/>
          <a:ext cx="0" cy="891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383</xdr:row>
      <xdr:rowOff>30480</xdr:rowOff>
    </xdr:from>
    <xdr:to>
      <xdr:col>6</xdr:col>
      <xdr:colOff>0</xdr:colOff>
      <xdr:row>386</xdr:row>
      <xdr:rowOff>42598</xdr:rowOff>
    </xdr:to>
    <xdr:pic>
      <xdr:nvPicPr>
        <xdr:cNvPr id="135145" name="Рисунок 22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5671720"/>
          <a:ext cx="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381</xdr:row>
      <xdr:rowOff>30480</xdr:rowOff>
    </xdr:from>
    <xdr:to>
      <xdr:col>6</xdr:col>
      <xdr:colOff>0</xdr:colOff>
      <xdr:row>384</xdr:row>
      <xdr:rowOff>15242</xdr:rowOff>
    </xdr:to>
    <xdr:pic>
      <xdr:nvPicPr>
        <xdr:cNvPr id="135146" name="Рисунок 22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52907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379</xdr:row>
      <xdr:rowOff>15240</xdr:rowOff>
    </xdr:from>
    <xdr:to>
      <xdr:col>6</xdr:col>
      <xdr:colOff>0</xdr:colOff>
      <xdr:row>383</xdr:row>
      <xdr:rowOff>144780</xdr:rowOff>
    </xdr:to>
    <xdr:pic>
      <xdr:nvPicPr>
        <xdr:cNvPr id="135147" name="Рисунок 22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4894480"/>
          <a:ext cx="0" cy="891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380</xdr:row>
      <xdr:rowOff>30480</xdr:rowOff>
    </xdr:from>
    <xdr:to>
      <xdr:col>6</xdr:col>
      <xdr:colOff>0</xdr:colOff>
      <xdr:row>383</xdr:row>
      <xdr:rowOff>60961</xdr:rowOff>
    </xdr:to>
    <xdr:pic>
      <xdr:nvPicPr>
        <xdr:cNvPr id="135148" name="Рисунок 22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5100220"/>
          <a:ext cx="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378</xdr:row>
      <xdr:rowOff>30480</xdr:rowOff>
    </xdr:from>
    <xdr:to>
      <xdr:col>6</xdr:col>
      <xdr:colOff>0</xdr:colOff>
      <xdr:row>381</xdr:row>
      <xdr:rowOff>15239</xdr:rowOff>
    </xdr:to>
    <xdr:pic>
      <xdr:nvPicPr>
        <xdr:cNvPr id="135149" name="Рисунок 22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47192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376</xdr:row>
      <xdr:rowOff>15240</xdr:rowOff>
    </xdr:from>
    <xdr:to>
      <xdr:col>6</xdr:col>
      <xdr:colOff>0</xdr:colOff>
      <xdr:row>380</xdr:row>
      <xdr:rowOff>144780</xdr:rowOff>
    </xdr:to>
    <xdr:pic>
      <xdr:nvPicPr>
        <xdr:cNvPr id="135150" name="Рисунок 22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4322980"/>
          <a:ext cx="0" cy="891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377</xdr:row>
      <xdr:rowOff>30480</xdr:rowOff>
    </xdr:from>
    <xdr:to>
      <xdr:col>6</xdr:col>
      <xdr:colOff>0</xdr:colOff>
      <xdr:row>380</xdr:row>
      <xdr:rowOff>60959</xdr:rowOff>
    </xdr:to>
    <xdr:pic>
      <xdr:nvPicPr>
        <xdr:cNvPr id="135151" name="Рисунок 22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4528720"/>
          <a:ext cx="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375</xdr:row>
      <xdr:rowOff>30480</xdr:rowOff>
    </xdr:from>
    <xdr:to>
      <xdr:col>6</xdr:col>
      <xdr:colOff>0</xdr:colOff>
      <xdr:row>378</xdr:row>
      <xdr:rowOff>7495</xdr:rowOff>
    </xdr:to>
    <xdr:pic>
      <xdr:nvPicPr>
        <xdr:cNvPr id="135152" name="Рисунок 22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4147720"/>
          <a:ext cx="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496</xdr:row>
      <xdr:rowOff>22860</xdr:rowOff>
    </xdr:from>
    <xdr:to>
      <xdr:col>6</xdr:col>
      <xdr:colOff>0</xdr:colOff>
      <xdr:row>500</xdr:row>
      <xdr:rowOff>160297</xdr:rowOff>
    </xdr:to>
    <xdr:pic>
      <xdr:nvPicPr>
        <xdr:cNvPr id="135153" name="Рисунок 22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0426600"/>
          <a:ext cx="0" cy="899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1191</xdr:row>
      <xdr:rowOff>30480</xdr:rowOff>
    </xdr:from>
    <xdr:to>
      <xdr:col>6</xdr:col>
      <xdr:colOff>0</xdr:colOff>
      <xdr:row>1194</xdr:row>
      <xdr:rowOff>15240</xdr:rowOff>
    </xdr:to>
    <xdr:pic>
      <xdr:nvPicPr>
        <xdr:cNvPr id="135154" name="Рисунок 23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98677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387</xdr:row>
      <xdr:rowOff>15240</xdr:rowOff>
    </xdr:from>
    <xdr:to>
      <xdr:col>6</xdr:col>
      <xdr:colOff>0</xdr:colOff>
      <xdr:row>391</xdr:row>
      <xdr:rowOff>166591</xdr:rowOff>
    </xdr:to>
    <xdr:pic>
      <xdr:nvPicPr>
        <xdr:cNvPr id="135155" name="Рисунок 231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6418480"/>
          <a:ext cx="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495</xdr:row>
      <xdr:rowOff>30480</xdr:rowOff>
    </xdr:from>
    <xdr:to>
      <xdr:col>6</xdr:col>
      <xdr:colOff>0</xdr:colOff>
      <xdr:row>498</xdr:row>
      <xdr:rowOff>4898</xdr:rowOff>
    </xdr:to>
    <xdr:pic>
      <xdr:nvPicPr>
        <xdr:cNvPr id="135156" name="Рисунок 23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0243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385</xdr:row>
      <xdr:rowOff>15240</xdr:rowOff>
    </xdr:from>
    <xdr:to>
      <xdr:col>6</xdr:col>
      <xdr:colOff>0</xdr:colOff>
      <xdr:row>389</xdr:row>
      <xdr:rowOff>90390</xdr:rowOff>
    </xdr:to>
    <xdr:pic>
      <xdr:nvPicPr>
        <xdr:cNvPr id="135157" name="Рисунок 23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6037480"/>
          <a:ext cx="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386</xdr:row>
      <xdr:rowOff>30480</xdr:rowOff>
    </xdr:from>
    <xdr:to>
      <xdr:col>6</xdr:col>
      <xdr:colOff>0</xdr:colOff>
      <xdr:row>389</xdr:row>
      <xdr:rowOff>8952</xdr:rowOff>
    </xdr:to>
    <xdr:pic>
      <xdr:nvPicPr>
        <xdr:cNvPr id="135158" name="Рисунок 23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6243220"/>
          <a:ext cx="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493</xdr:row>
      <xdr:rowOff>22860</xdr:rowOff>
    </xdr:from>
    <xdr:to>
      <xdr:col>6</xdr:col>
      <xdr:colOff>0</xdr:colOff>
      <xdr:row>497</xdr:row>
      <xdr:rowOff>132488</xdr:rowOff>
    </xdr:to>
    <xdr:pic>
      <xdr:nvPicPr>
        <xdr:cNvPr id="135159" name="Рисунок 23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9855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494</xdr:row>
      <xdr:rowOff>30480</xdr:rowOff>
    </xdr:from>
    <xdr:to>
      <xdr:col>6</xdr:col>
      <xdr:colOff>0</xdr:colOff>
      <xdr:row>497</xdr:row>
      <xdr:rowOff>56285</xdr:rowOff>
    </xdr:to>
    <xdr:pic>
      <xdr:nvPicPr>
        <xdr:cNvPr id="135160" name="Рисунок 23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0053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477</xdr:row>
      <xdr:rowOff>22860</xdr:rowOff>
    </xdr:from>
    <xdr:to>
      <xdr:col>6</xdr:col>
      <xdr:colOff>0</xdr:colOff>
      <xdr:row>481</xdr:row>
      <xdr:rowOff>76201</xdr:rowOff>
    </xdr:to>
    <xdr:pic>
      <xdr:nvPicPr>
        <xdr:cNvPr id="135161" name="Рисунок 237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871210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478</xdr:row>
      <xdr:rowOff>30480</xdr:rowOff>
    </xdr:from>
    <xdr:to>
      <xdr:col>6</xdr:col>
      <xdr:colOff>0</xdr:colOff>
      <xdr:row>481</xdr:row>
      <xdr:rowOff>2241</xdr:rowOff>
    </xdr:to>
    <xdr:pic>
      <xdr:nvPicPr>
        <xdr:cNvPr id="135162" name="Рисунок 23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8910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476</xdr:row>
      <xdr:rowOff>30480</xdr:rowOff>
    </xdr:from>
    <xdr:to>
      <xdr:col>6</xdr:col>
      <xdr:colOff>0</xdr:colOff>
      <xdr:row>479</xdr:row>
      <xdr:rowOff>2242</xdr:rowOff>
    </xdr:to>
    <xdr:pic>
      <xdr:nvPicPr>
        <xdr:cNvPr id="135163" name="Рисунок 23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8529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474</xdr:row>
      <xdr:rowOff>22860</xdr:rowOff>
    </xdr:from>
    <xdr:to>
      <xdr:col>6</xdr:col>
      <xdr:colOff>0</xdr:colOff>
      <xdr:row>478</xdr:row>
      <xdr:rowOff>57658</xdr:rowOff>
    </xdr:to>
    <xdr:pic>
      <xdr:nvPicPr>
        <xdr:cNvPr id="135164" name="Рисунок 24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8140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475</xdr:row>
      <xdr:rowOff>30480</xdr:rowOff>
    </xdr:from>
    <xdr:to>
      <xdr:col>6</xdr:col>
      <xdr:colOff>0</xdr:colOff>
      <xdr:row>477</xdr:row>
      <xdr:rowOff>174251</xdr:rowOff>
    </xdr:to>
    <xdr:pic>
      <xdr:nvPicPr>
        <xdr:cNvPr id="135165" name="Рисунок 24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8338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472</xdr:row>
      <xdr:rowOff>22860</xdr:rowOff>
    </xdr:from>
    <xdr:to>
      <xdr:col>6</xdr:col>
      <xdr:colOff>0</xdr:colOff>
      <xdr:row>476</xdr:row>
      <xdr:rowOff>11934</xdr:rowOff>
    </xdr:to>
    <xdr:pic>
      <xdr:nvPicPr>
        <xdr:cNvPr id="135166" name="Рисунок 24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775960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473</xdr:row>
      <xdr:rowOff>30480</xdr:rowOff>
    </xdr:from>
    <xdr:to>
      <xdr:col>6</xdr:col>
      <xdr:colOff>0</xdr:colOff>
      <xdr:row>475</xdr:row>
      <xdr:rowOff>195036</xdr:rowOff>
    </xdr:to>
    <xdr:pic>
      <xdr:nvPicPr>
        <xdr:cNvPr id="135167" name="Рисунок 24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7957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471</xdr:row>
      <xdr:rowOff>30480</xdr:rowOff>
    </xdr:from>
    <xdr:to>
      <xdr:col>6</xdr:col>
      <xdr:colOff>0</xdr:colOff>
      <xdr:row>474</xdr:row>
      <xdr:rowOff>2240</xdr:rowOff>
    </xdr:to>
    <xdr:pic>
      <xdr:nvPicPr>
        <xdr:cNvPr id="136192" name="Рисунок 24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7576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469</xdr:row>
      <xdr:rowOff>22860</xdr:rowOff>
    </xdr:from>
    <xdr:to>
      <xdr:col>6</xdr:col>
      <xdr:colOff>0</xdr:colOff>
      <xdr:row>473</xdr:row>
      <xdr:rowOff>121919</xdr:rowOff>
    </xdr:to>
    <xdr:pic>
      <xdr:nvPicPr>
        <xdr:cNvPr id="136193" name="Рисунок 24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7188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470</xdr:row>
      <xdr:rowOff>30480</xdr:rowOff>
    </xdr:from>
    <xdr:to>
      <xdr:col>6</xdr:col>
      <xdr:colOff>0</xdr:colOff>
      <xdr:row>473</xdr:row>
      <xdr:rowOff>45719</xdr:rowOff>
    </xdr:to>
    <xdr:pic>
      <xdr:nvPicPr>
        <xdr:cNvPr id="136194" name="Рисунок 24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7386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467</xdr:row>
      <xdr:rowOff>22860</xdr:rowOff>
    </xdr:from>
    <xdr:to>
      <xdr:col>6</xdr:col>
      <xdr:colOff>0</xdr:colOff>
      <xdr:row>471</xdr:row>
      <xdr:rowOff>76201</xdr:rowOff>
    </xdr:to>
    <xdr:pic>
      <xdr:nvPicPr>
        <xdr:cNvPr id="136195" name="Рисунок 25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680710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468</xdr:row>
      <xdr:rowOff>30480</xdr:rowOff>
    </xdr:from>
    <xdr:to>
      <xdr:col>6</xdr:col>
      <xdr:colOff>0</xdr:colOff>
      <xdr:row>471</xdr:row>
      <xdr:rowOff>2</xdr:rowOff>
    </xdr:to>
    <xdr:pic>
      <xdr:nvPicPr>
        <xdr:cNvPr id="136196" name="Рисунок 25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7005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466</xdr:row>
      <xdr:rowOff>30480</xdr:rowOff>
    </xdr:from>
    <xdr:to>
      <xdr:col>6</xdr:col>
      <xdr:colOff>0</xdr:colOff>
      <xdr:row>469</xdr:row>
      <xdr:rowOff>711</xdr:rowOff>
    </xdr:to>
    <xdr:pic>
      <xdr:nvPicPr>
        <xdr:cNvPr id="136197" name="Рисунок 25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6624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491</xdr:row>
      <xdr:rowOff>22860</xdr:rowOff>
    </xdr:from>
    <xdr:to>
      <xdr:col>6</xdr:col>
      <xdr:colOff>0</xdr:colOff>
      <xdr:row>495</xdr:row>
      <xdr:rowOff>74385</xdr:rowOff>
    </xdr:to>
    <xdr:pic>
      <xdr:nvPicPr>
        <xdr:cNvPr id="136198" name="Рисунок 25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947410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492</xdr:row>
      <xdr:rowOff>30480</xdr:rowOff>
    </xdr:from>
    <xdr:to>
      <xdr:col>6</xdr:col>
      <xdr:colOff>0</xdr:colOff>
      <xdr:row>495</xdr:row>
      <xdr:rowOff>5444</xdr:rowOff>
    </xdr:to>
    <xdr:pic>
      <xdr:nvPicPr>
        <xdr:cNvPr id="136199" name="Рисунок 25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9672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490</xdr:row>
      <xdr:rowOff>0</xdr:rowOff>
    </xdr:from>
    <xdr:to>
      <xdr:col>6</xdr:col>
      <xdr:colOff>0</xdr:colOff>
      <xdr:row>494</xdr:row>
      <xdr:rowOff>53341</xdr:rowOff>
    </xdr:to>
    <xdr:pic>
      <xdr:nvPicPr>
        <xdr:cNvPr id="136200" name="Рисунок 257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926074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490</xdr:row>
      <xdr:rowOff>30480</xdr:rowOff>
    </xdr:from>
    <xdr:to>
      <xdr:col>6</xdr:col>
      <xdr:colOff>0</xdr:colOff>
      <xdr:row>493</xdr:row>
      <xdr:rowOff>2239</xdr:rowOff>
    </xdr:to>
    <xdr:pic>
      <xdr:nvPicPr>
        <xdr:cNvPr id="136201" name="Рисунок 25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9291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490</xdr:row>
      <xdr:rowOff>0</xdr:rowOff>
    </xdr:from>
    <xdr:to>
      <xdr:col>6</xdr:col>
      <xdr:colOff>0</xdr:colOff>
      <xdr:row>492</xdr:row>
      <xdr:rowOff>167639</xdr:rowOff>
    </xdr:to>
    <xdr:pic>
      <xdr:nvPicPr>
        <xdr:cNvPr id="136202" name="Рисунок 25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9260740"/>
          <a:ext cx="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489</xdr:row>
      <xdr:rowOff>22860</xdr:rowOff>
    </xdr:from>
    <xdr:to>
      <xdr:col>6</xdr:col>
      <xdr:colOff>0</xdr:colOff>
      <xdr:row>493</xdr:row>
      <xdr:rowOff>121919</xdr:rowOff>
    </xdr:to>
    <xdr:pic>
      <xdr:nvPicPr>
        <xdr:cNvPr id="136203" name="Рисунок 26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9093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490</xdr:row>
      <xdr:rowOff>0</xdr:rowOff>
    </xdr:from>
    <xdr:to>
      <xdr:col>6</xdr:col>
      <xdr:colOff>0</xdr:colOff>
      <xdr:row>493</xdr:row>
      <xdr:rowOff>15238</xdr:rowOff>
    </xdr:to>
    <xdr:pic>
      <xdr:nvPicPr>
        <xdr:cNvPr id="136204" name="Рисунок 26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926074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585</xdr:row>
      <xdr:rowOff>22860</xdr:rowOff>
    </xdr:from>
    <xdr:to>
      <xdr:col>6</xdr:col>
      <xdr:colOff>0</xdr:colOff>
      <xdr:row>589</xdr:row>
      <xdr:rowOff>121919</xdr:rowOff>
    </xdr:to>
    <xdr:pic>
      <xdr:nvPicPr>
        <xdr:cNvPr id="136205" name="Рисунок 26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6332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589</xdr:row>
      <xdr:rowOff>30480</xdr:rowOff>
    </xdr:from>
    <xdr:to>
      <xdr:col>6</xdr:col>
      <xdr:colOff>0</xdr:colOff>
      <xdr:row>592</xdr:row>
      <xdr:rowOff>45718</xdr:rowOff>
    </xdr:to>
    <xdr:pic>
      <xdr:nvPicPr>
        <xdr:cNvPr id="136206" name="Рисунок 26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6530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564</xdr:row>
      <xdr:rowOff>30480</xdr:rowOff>
    </xdr:from>
    <xdr:to>
      <xdr:col>6</xdr:col>
      <xdr:colOff>0</xdr:colOff>
      <xdr:row>567</xdr:row>
      <xdr:rowOff>2242</xdr:rowOff>
    </xdr:to>
    <xdr:pic>
      <xdr:nvPicPr>
        <xdr:cNvPr id="136207" name="Рисунок 26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2910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562</xdr:row>
      <xdr:rowOff>22860</xdr:rowOff>
    </xdr:from>
    <xdr:to>
      <xdr:col>6</xdr:col>
      <xdr:colOff>0</xdr:colOff>
      <xdr:row>565</xdr:row>
      <xdr:rowOff>167823</xdr:rowOff>
    </xdr:to>
    <xdr:pic>
      <xdr:nvPicPr>
        <xdr:cNvPr id="136208" name="Рисунок 26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2522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563</xdr:row>
      <xdr:rowOff>30480</xdr:rowOff>
    </xdr:from>
    <xdr:to>
      <xdr:col>6</xdr:col>
      <xdr:colOff>0</xdr:colOff>
      <xdr:row>565</xdr:row>
      <xdr:rowOff>174251</xdr:rowOff>
    </xdr:to>
    <xdr:pic>
      <xdr:nvPicPr>
        <xdr:cNvPr id="136209" name="Рисунок 26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2720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561</xdr:row>
      <xdr:rowOff>30480</xdr:rowOff>
    </xdr:from>
    <xdr:to>
      <xdr:col>6</xdr:col>
      <xdr:colOff>0</xdr:colOff>
      <xdr:row>563</xdr:row>
      <xdr:rowOff>107872</xdr:rowOff>
    </xdr:to>
    <xdr:pic>
      <xdr:nvPicPr>
        <xdr:cNvPr id="136210" name="Рисунок 26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2339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720</xdr:row>
      <xdr:rowOff>0</xdr:rowOff>
    </xdr:from>
    <xdr:to>
      <xdr:col>6</xdr:col>
      <xdr:colOff>0</xdr:colOff>
      <xdr:row>724</xdr:row>
      <xdr:rowOff>105463</xdr:rowOff>
    </xdr:to>
    <xdr:pic>
      <xdr:nvPicPr>
        <xdr:cNvPr id="136211" name="Рисунок 26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0807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551</xdr:row>
      <xdr:rowOff>30480</xdr:rowOff>
    </xdr:from>
    <xdr:to>
      <xdr:col>6</xdr:col>
      <xdr:colOff>0</xdr:colOff>
      <xdr:row>554</xdr:row>
      <xdr:rowOff>44189</xdr:rowOff>
    </xdr:to>
    <xdr:pic>
      <xdr:nvPicPr>
        <xdr:cNvPr id="136212" name="Рисунок 26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1005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497</xdr:row>
      <xdr:rowOff>30480</xdr:rowOff>
    </xdr:from>
    <xdr:to>
      <xdr:col>6</xdr:col>
      <xdr:colOff>0</xdr:colOff>
      <xdr:row>500</xdr:row>
      <xdr:rowOff>140</xdr:rowOff>
    </xdr:to>
    <xdr:pic>
      <xdr:nvPicPr>
        <xdr:cNvPr id="136213" name="Рисунок 27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0624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559</xdr:row>
      <xdr:rowOff>22860</xdr:rowOff>
    </xdr:from>
    <xdr:to>
      <xdr:col>6</xdr:col>
      <xdr:colOff>0</xdr:colOff>
      <xdr:row>562</xdr:row>
      <xdr:rowOff>167820</xdr:rowOff>
    </xdr:to>
    <xdr:pic>
      <xdr:nvPicPr>
        <xdr:cNvPr id="136214" name="Рисунок 27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1950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560</xdr:row>
      <xdr:rowOff>30480</xdr:rowOff>
    </xdr:from>
    <xdr:to>
      <xdr:col>6</xdr:col>
      <xdr:colOff>0</xdr:colOff>
      <xdr:row>562</xdr:row>
      <xdr:rowOff>155887</xdr:rowOff>
    </xdr:to>
    <xdr:pic>
      <xdr:nvPicPr>
        <xdr:cNvPr id="136215" name="Рисунок 27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2148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555</xdr:row>
      <xdr:rowOff>30480</xdr:rowOff>
    </xdr:from>
    <xdr:to>
      <xdr:col>6</xdr:col>
      <xdr:colOff>0</xdr:colOff>
      <xdr:row>558</xdr:row>
      <xdr:rowOff>2243</xdr:rowOff>
    </xdr:to>
    <xdr:pic>
      <xdr:nvPicPr>
        <xdr:cNvPr id="136216" name="Рисунок 27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1767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553</xdr:row>
      <xdr:rowOff>22860</xdr:rowOff>
    </xdr:from>
    <xdr:to>
      <xdr:col>6</xdr:col>
      <xdr:colOff>0</xdr:colOff>
      <xdr:row>557</xdr:row>
      <xdr:rowOff>121919</xdr:rowOff>
    </xdr:to>
    <xdr:pic>
      <xdr:nvPicPr>
        <xdr:cNvPr id="136217" name="Рисунок 27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1379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554</xdr:row>
      <xdr:rowOff>30480</xdr:rowOff>
    </xdr:from>
    <xdr:to>
      <xdr:col>6</xdr:col>
      <xdr:colOff>0</xdr:colOff>
      <xdr:row>557</xdr:row>
      <xdr:rowOff>45721</xdr:rowOff>
    </xdr:to>
    <xdr:pic>
      <xdr:nvPicPr>
        <xdr:cNvPr id="136218" name="Рисунок 27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1577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552</xdr:row>
      <xdr:rowOff>30480</xdr:rowOff>
    </xdr:from>
    <xdr:to>
      <xdr:col>6</xdr:col>
      <xdr:colOff>0</xdr:colOff>
      <xdr:row>555</xdr:row>
      <xdr:rowOff>2240</xdr:rowOff>
    </xdr:to>
    <xdr:pic>
      <xdr:nvPicPr>
        <xdr:cNvPr id="136219" name="Рисунок 28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1196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552</xdr:row>
      <xdr:rowOff>0</xdr:rowOff>
    </xdr:from>
    <xdr:to>
      <xdr:col>6</xdr:col>
      <xdr:colOff>0</xdr:colOff>
      <xdr:row>556</xdr:row>
      <xdr:rowOff>99061</xdr:rowOff>
    </xdr:to>
    <xdr:pic>
      <xdr:nvPicPr>
        <xdr:cNvPr id="136220" name="Рисунок 281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116574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552</xdr:row>
      <xdr:rowOff>0</xdr:rowOff>
    </xdr:from>
    <xdr:to>
      <xdr:col>6</xdr:col>
      <xdr:colOff>0</xdr:colOff>
      <xdr:row>555</xdr:row>
      <xdr:rowOff>15238</xdr:rowOff>
    </xdr:to>
    <xdr:pic>
      <xdr:nvPicPr>
        <xdr:cNvPr id="136221" name="Рисунок 28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116574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552</xdr:row>
      <xdr:rowOff>0</xdr:rowOff>
    </xdr:from>
    <xdr:to>
      <xdr:col>6</xdr:col>
      <xdr:colOff>0</xdr:colOff>
      <xdr:row>554</xdr:row>
      <xdr:rowOff>167639</xdr:rowOff>
    </xdr:to>
    <xdr:pic>
      <xdr:nvPicPr>
        <xdr:cNvPr id="136222" name="Рисунок 28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1165740"/>
          <a:ext cx="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583</xdr:row>
      <xdr:rowOff>22860</xdr:rowOff>
    </xdr:from>
    <xdr:to>
      <xdr:col>6</xdr:col>
      <xdr:colOff>0</xdr:colOff>
      <xdr:row>587</xdr:row>
      <xdr:rowOff>76200</xdr:rowOff>
    </xdr:to>
    <xdr:pic>
      <xdr:nvPicPr>
        <xdr:cNvPr id="136223" name="Рисунок 28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595110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584</xdr:row>
      <xdr:rowOff>30480</xdr:rowOff>
    </xdr:from>
    <xdr:to>
      <xdr:col>6</xdr:col>
      <xdr:colOff>0</xdr:colOff>
      <xdr:row>587</xdr:row>
      <xdr:rowOff>0</xdr:rowOff>
    </xdr:to>
    <xdr:pic>
      <xdr:nvPicPr>
        <xdr:cNvPr id="136224" name="Рисунок 28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6149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582</xdr:row>
      <xdr:rowOff>30480</xdr:rowOff>
    </xdr:from>
    <xdr:to>
      <xdr:col>6</xdr:col>
      <xdr:colOff>0</xdr:colOff>
      <xdr:row>585</xdr:row>
      <xdr:rowOff>2242</xdr:rowOff>
    </xdr:to>
    <xdr:pic>
      <xdr:nvPicPr>
        <xdr:cNvPr id="136225" name="Рисунок 28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5768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575</xdr:row>
      <xdr:rowOff>22860</xdr:rowOff>
    </xdr:from>
    <xdr:to>
      <xdr:col>6</xdr:col>
      <xdr:colOff>0</xdr:colOff>
      <xdr:row>579</xdr:row>
      <xdr:rowOff>121920</xdr:rowOff>
    </xdr:to>
    <xdr:pic>
      <xdr:nvPicPr>
        <xdr:cNvPr id="136226" name="Рисунок 28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4427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576</xdr:row>
      <xdr:rowOff>30480</xdr:rowOff>
    </xdr:from>
    <xdr:to>
      <xdr:col>6</xdr:col>
      <xdr:colOff>0</xdr:colOff>
      <xdr:row>579</xdr:row>
      <xdr:rowOff>45721</xdr:rowOff>
    </xdr:to>
    <xdr:pic>
      <xdr:nvPicPr>
        <xdr:cNvPr id="136227" name="Рисунок 29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4625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573</xdr:row>
      <xdr:rowOff>22860</xdr:rowOff>
    </xdr:from>
    <xdr:to>
      <xdr:col>6</xdr:col>
      <xdr:colOff>0</xdr:colOff>
      <xdr:row>577</xdr:row>
      <xdr:rowOff>76200</xdr:rowOff>
    </xdr:to>
    <xdr:pic>
      <xdr:nvPicPr>
        <xdr:cNvPr id="136228" name="Рисунок 291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404610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574</xdr:row>
      <xdr:rowOff>30480</xdr:rowOff>
    </xdr:from>
    <xdr:to>
      <xdr:col>6</xdr:col>
      <xdr:colOff>0</xdr:colOff>
      <xdr:row>577</xdr:row>
      <xdr:rowOff>2240</xdr:rowOff>
    </xdr:to>
    <xdr:pic>
      <xdr:nvPicPr>
        <xdr:cNvPr id="136229" name="Рисунок 29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4244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572</xdr:row>
      <xdr:rowOff>30480</xdr:rowOff>
    </xdr:from>
    <xdr:to>
      <xdr:col>6</xdr:col>
      <xdr:colOff>0</xdr:colOff>
      <xdr:row>575</xdr:row>
      <xdr:rowOff>2243</xdr:rowOff>
    </xdr:to>
    <xdr:pic>
      <xdr:nvPicPr>
        <xdr:cNvPr id="136230" name="Рисунок 29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3863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567</xdr:row>
      <xdr:rowOff>22860</xdr:rowOff>
    </xdr:from>
    <xdr:to>
      <xdr:col>6</xdr:col>
      <xdr:colOff>0</xdr:colOff>
      <xdr:row>571</xdr:row>
      <xdr:rowOff>121921</xdr:rowOff>
    </xdr:to>
    <xdr:pic>
      <xdr:nvPicPr>
        <xdr:cNvPr id="136231" name="Рисунок 294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3474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568</xdr:row>
      <xdr:rowOff>30480</xdr:rowOff>
    </xdr:from>
    <xdr:to>
      <xdr:col>6</xdr:col>
      <xdr:colOff>0</xdr:colOff>
      <xdr:row>571</xdr:row>
      <xdr:rowOff>45720</xdr:rowOff>
    </xdr:to>
    <xdr:pic>
      <xdr:nvPicPr>
        <xdr:cNvPr id="136232" name="Рисунок 29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3672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565</xdr:row>
      <xdr:rowOff>22860</xdr:rowOff>
    </xdr:from>
    <xdr:to>
      <xdr:col>6</xdr:col>
      <xdr:colOff>0</xdr:colOff>
      <xdr:row>569</xdr:row>
      <xdr:rowOff>76198</xdr:rowOff>
    </xdr:to>
    <xdr:pic>
      <xdr:nvPicPr>
        <xdr:cNvPr id="136233" name="Рисунок 29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309360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566</xdr:row>
      <xdr:rowOff>30480</xdr:rowOff>
    </xdr:from>
    <xdr:to>
      <xdr:col>6</xdr:col>
      <xdr:colOff>0</xdr:colOff>
      <xdr:row>569</xdr:row>
      <xdr:rowOff>64</xdr:rowOff>
    </xdr:to>
    <xdr:pic>
      <xdr:nvPicPr>
        <xdr:cNvPr id="136234" name="Рисунок 29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3291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565</xdr:row>
      <xdr:rowOff>0</xdr:rowOff>
    </xdr:from>
    <xdr:to>
      <xdr:col>6</xdr:col>
      <xdr:colOff>0</xdr:colOff>
      <xdr:row>567</xdr:row>
      <xdr:rowOff>167639</xdr:rowOff>
    </xdr:to>
    <xdr:pic>
      <xdr:nvPicPr>
        <xdr:cNvPr id="136235" name="Рисунок 29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3070740"/>
          <a:ext cx="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565</xdr:row>
      <xdr:rowOff>0</xdr:rowOff>
    </xdr:from>
    <xdr:to>
      <xdr:col>6</xdr:col>
      <xdr:colOff>0</xdr:colOff>
      <xdr:row>569</xdr:row>
      <xdr:rowOff>99058</xdr:rowOff>
    </xdr:to>
    <xdr:pic>
      <xdr:nvPicPr>
        <xdr:cNvPr id="136236" name="Рисунок 29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307074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565</xdr:row>
      <xdr:rowOff>0</xdr:rowOff>
    </xdr:from>
    <xdr:to>
      <xdr:col>6</xdr:col>
      <xdr:colOff>0</xdr:colOff>
      <xdr:row>568</xdr:row>
      <xdr:rowOff>15240</xdr:rowOff>
    </xdr:to>
    <xdr:pic>
      <xdr:nvPicPr>
        <xdr:cNvPr id="136237" name="Рисунок 30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307074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580</xdr:row>
      <xdr:rowOff>22860</xdr:rowOff>
    </xdr:from>
    <xdr:to>
      <xdr:col>6</xdr:col>
      <xdr:colOff>0</xdr:colOff>
      <xdr:row>584</xdr:row>
      <xdr:rowOff>121918</xdr:rowOff>
    </xdr:to>
    <xdr:pic>
      <xdr:nvPicPr>
        <xdr:cNvPr id="136238" name="Рисунок 30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5379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581</xdr:row>
      <xdr:rowOff>30480</xdr:rowOff>
    </xdr:from>
    <xdr:to>
      <xdr:col>6</xdr:col>
      <xdr:colOff>0</xdr:colOff>
      <xdr:row>584</xdr:row>
      <xdr:rowOff>45720</xdr:rowOff>
    </xdr:to>
    <xdr:pic>
      <xdr:nvPicPr>
        <xdr:cNvPr id="136239" name="Рисунок 30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5577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579</xdr:row>
      <xdr:rowOff>30480</xdr:rowOff>
    </xdr:from>
    <xdr:to>
      <xdr:col>6</xdr:col>
      <xdr:colOff>0</xdr:colOff>
      <xdr:row>582</xdr:row>
      <xdr:rowOff>2240</xdr:rowOff>
    </xdr:to>
    <xdr:pic>
      <xdr:nvPicPr>
        <xdr:cNvPr id="136240" name="Рисунок 30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5196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578</xdr:row>
      <xdr:rowOff>0</xdr:rowOff>
    </xdr:from>
    <xdr:to>
      <xdr:col>6</xdr:col>
      <xdr:colOff>0</xdr:colOff>
      <xdr:row>582</xdr:row>
      <xdr:rowOff>99061</xdr:rowOff>
    </xdr:to>
    <xdr:pic>
      <xdr:nvPicPr>
        <xdr:cNvPr id="136241" name="Рисунок 30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497574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578</xdr:row>
      <xdr:rowOff>30480</xdr:rowOff>
    </xdr:from>
    <xdr:to>
      <xdr:col>6</xdr:col>
      <xdr:colOff>0</xdr:colOff>
      <xdr:row>581</xdr:row>
      <xdr:rowOff>45721</xdr:rowOff>
    </xdr:to>
    <xdr:pic>
      <xdr:nvPicPr>
        <xdr:cNvPr id="136242" name="Рисунок 30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5006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578</xdr:row>
      <xdr:rowOff>0</xdr:rowOff>
    </xdr:from>
    <xdr:to>
      <xdr:col>6</xdr:col>
      <xdr:colOff>0</xdr:colOff>
      <xdr:row>582</xdr:row>
      <xdr:rowOff>53341</xdr:rowOff>
    </xdr:to>
    <xdr:pic>
      <xdr:nvPicPr>
        <xdr:cNvPr id="136243" name="Рисунок 30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497574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578</xdr:row>
      <xdr:rowOff>0</xdr:rowOff>
    </xdr:from>
    <xdr:to>
      <xdr:col>6</xdr:col>
      <xdr:colOff>0</xdr:colOff>
      <xdr:row>580</xdr:row>
      <xdr:rowOff>167643</xdr:rowOff>
    </xdr:to>
    <xdr:pic>
      <xdr:nvPicPr>
        <xdr:cNvPr id="136244" name="Рисунок 30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4975740"/>
          <a:ext cx="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577</xdr:row>
      <xdr:rowOff>30480</xdr:rowOff>
    </xdr:from>
    <xdr:to>
      <xdr:col>6</xdr:col>
      <xdr:colOff>0</xdr:colOff>
      <xdr:row>580</xdr:row>
      <xdr:rowOff>2242</xdr:rowOff>
    </xdr:to>
    <xdr:pic>
      <xdr:nvPicPr>
        <xdr:cNvPr id="136245" name="Рисунок 31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4815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1171</xdr:row>
      <xdr:rowOff>15240</xdr:rowOff>
    </xdr:from>
    <xdr:to>
      <xdr:col>6</xdr:col>
      <xdr:colOff>0</xdr:colOff>
      <xdr:row>1176</xdr:row>
      <xdr:rowOff>99060</xdr:rowOff>
    </xdr:to>
    <xdr:pic>
      <xdr:nvPicPr>
        <xdr:cNvPr id="136246" name="Рисунок 31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96042480"/>
          <a:ext cx="0" cy="1036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1190</xdr:row>
      <xdr:rowOff>30480</xdr:rowOff>
    </xdr:from>
    <xdr:to>
      <xdr:col>6</xdr:col>
      <xdr:colOff>0</xdr:colOff>
      <xdr:row>1193</xdr:row>
      <xdr:rowOff>60960</xdr:rowOff>
    </xdr:to>
    <xdr:pic>
      <xdr:nvPicPr>
        <xdr:cNvPr id="136247" name="Рисунок 31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9677220"/>
          <a:ext cx="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1170</xdr:row>
      <xdr:rowOff>30480</xdr:rowOff>
    </xdr:from>
    <xdr:to>
      <xdr:col>6</xdr:col>
      <xdr:colOff>0</xdr:colOff>
      <xdr:row>1173</xdr:row>
      <xdr:rowOff>7622</xdr:rowOff>
    </xdr:to>
    <xdr:pic>
      <xdr:nvPicPr>
        <xdr:cNvPr id="136248" name="Рисунок 31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5867220"/>
          <a:ext cx="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809</xdr:row>
      <xdr:rowOff>22860</xdr:rowOff>
    </xdr:from>
    <xdr:to>
      <xdr:col>6</xdr:col>
      <xdr:colOff>0</xdr:colOff>
      <xdr:row>813</xdr:row>
      <xdr:rowOff>121918</xdr:rowOff>
    </xdr:to>
    <xdr:pic>
      <xdr:nvPicPr>
        <xdr:cNvPr id="136249" name="Рисунок 31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8430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810</xdr:row>
      <xdr:rowOff>30480</xdr:rowOff>
    </xdr:from>
    <xdr:to>
      <xdr:col>6</xdr:col>
      <xdr:colOff>0</xdr:colOff>
      <xdr:row>813</xdr:row>
      <xdr:rowOff>45718</xdr:rowOff>
    </xdr:to>
    <xdr:pic>
      <xdr:nvPicPr>
        <xdr:cNvPr id="136250" name="Рисунок 31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8628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732</xdr:row>
      <xdr:rowOff>30480</xdr:rowOff>
    </xdr:from>
    <xdr:to>
      <xdr:col>6</xdr:col>
      <xdr:colOff>0</xdr:colOff>
      <xdr:row>735</xdr:row>
      <xdr:rowOff>2240</xdr:rowOff>
    </xdr:to>
    <xdr:pic>
      <xdr:nvPicPr>
        <xdr:cNvPr id="136251" name="Рисунок 31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3769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720</xdr:row>
      <xdr:rowOff>22860</xdr:rowOff>
    </xdr:from>
    <xdr:to>
      <xdr:col>6</xdr:col>
      <xdr:colOff>0</xdr:colOff>
      <xdr:row>725</xdr:row>
      <xdr:rowOff>7622</xdr:rowOff>
    </xdr:to>
    <xdr:pic>
      <xdr:nvPicPr>
        <xdr:cNvPr id="136252" name="Рисунок 31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1475600"/>
          <a:ext cx="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731</xdr:row>
      <xdr:rowOff>30480</xdr:rowOff>
    </xdr:from>
    <xdr:to>
      <xdr:col>6</xdr:col>
      <xdr:colOff>0</xdr:colOff>
      <xdr:row>734</xdr:row>
      <xdr:rowOff>45718</xdr:rowOff>
    </xdr:to>
    <xdr:pic>
      <xdr:nvPicPr>
        <xdr:cNvPr id="136253" name="Рисунок 32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3578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602</xdr:row>
      <xdr:rowOff>30480</xdr:rowOff>
    </xdr:from>
    <xdr:to>
      <xdr:col>6</xdr:col>
      <xdr:colOff>0</xdr:colOff>
      <xdr:row>605</xdr:row>
      <xdr:rowOff>2240</xdr:rowOff>
    </xdr:to>
    <xdr:pic>
      <xdr:nvPicPr>
        <xdr:cNvPr id="136254" name="Рисунок 32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8435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600</xdr:row>
      <xdr:rowOff>22860</xdr:rowOff>
    </xdr:from>
    <xdr:to>
      <xdr:col>6</xdr:col>
      <xdr:colOff>0</xdr:colOff>
      <xdr:row>604</xdr:row>
      <xdr:rowOff>121921</xdr:rowOff>
    </xdr:to>
    <xdr:pic>
      <xdr:nvPicPr>
        <xdr:cNvPr id="136255" name="Рисунок 32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8046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601</xdr:row>
      <xdr:rowOff>30480</xdr:rowOff>
    </xdr:from>
    <xdr:to>
      <xdr:col>6</xdr:col>
      <xdr:colOff>0</xdr:colOff>
      <xdr:row>604</xdr:row>
      <xdr:rowOff>45721</xdr:rowOff>
    </xdr:to>
    <xdr:pic>
      <xdr:nvPicPr>
        <xdr:cNvPr id="136256" name="Рисунок 32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8244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599</xdr:row>
      <xdr:rowOff>30480</xdr:rowOff>
    </xdr:from>
    <xdr:to>
      <xdr:col>6</xdr:col>
      <xdr:colOff>0</xdr:colOff>
      <xdr:row>602</xdr:row>
      <xdr:rowOff>2242</xdr:rowOff>
    </xdr:to>
    <xdr:pic>
      <xdr:nvPicPr>
        <xdr:cNvPr id="136257" name="Рисунок 32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7863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594</xdr:row>
      <xdr:rowOff>22860</xdr:rowOff>
    </xdr:from>
    <xdr:to>
      <xdr:col>6</xdr:col>
      <xdr:colOff>0</xdr:colOff>
      <xdr:row>598</xdr:row>
      <xdr:rowOff>121919</xdr:rowOff>
    </xdr:to>
    <xdr:pic>
      <xdr:nvPicPr>
        <xdr:cNvPr id="136258" name="Рисунок 32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7475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595</xdr:row>
      <xdr:rowOff>30480</xdr:rowOff>
    </xdr:from>
    <xdr:to>
      <xdr:col>6</xdr:col>
      <xdr:colOff>0</xdr:colOff>
      <xdr:row>598</xdr:row>
      <xdr:rowOff>45718</xdr:rowOff>
    </xdr:to>
    <xdr:pic>
      <xdr:nvPicPr>
        <xdr:cNvPr id="136259" name="Рисунок 32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7673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593</xdr:row>
      <xdr:rowOff>30480</xdr:rowOff>
    </xdr:from>
    <xdr:to>
      <xdr:col>6</xdr:col>
      <xdr:colOff>0</xdr:colOff>
      <xdr:row>596</xdr:row>
      <xdr:rowOff>64</xdr:rowOff>
    </xdr:to>
    <xdr:pic>
      <xdr:nvPicPr>
        <xdr:cNvPr id="136260" name="Рисунок 32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7292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591</xdr:row>
      <xdr:rowOff>22860</xdr:rowOff>
    </xdr:from>
    <xdr:to>
      <xdr:col>6</xdr:col>
      <xdr:colOff>0</xdr:colOff>
      <xdr:row>595</xdr:row>
      <xdr:rowOff>121921</xdr:rowOff>
    </xdr:to>
    <xdr:pic>
      <xdr:nvPicPr>
        <xdr:cNvPr id="136261" name="Рисунок 32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6903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592</xdr:row>
      <xdr:rowOff>30480</xdr:rowOff>
    </xdr:from>
    <xdr:to>
      <xdr:col>6</xdr:col>
      <xdr:colOff>0</xdr:colOff>
      <xdr:row>595</xdr:row>
      <xdr:rowOff>45722</xdr:rowOff>
    </xdr:to>
    <xdr:pic>
      <xdr:nvPicPr>
        <xdr:cNvPr id="136262" name="Рисунок 32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7101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591</xdr:row>
      <xdr:rowOff>0</xdr:rowOff>
    </xdr:from>
    <xdr:to>
      <xdr:col>6</xdr:col>
      <xdr:colOff>0</xdr:colOff>
      <xdr:row>593</xdr:row>
      <xdr:rowOff>167640</xdr:rowOff>
    </xdr:to>
    <xdr:pic>
      <xdr:nvPicPr>
        <xdr:cNvPr id="136263" name="Рисунок 33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6880740"/>
          <a:ext cx="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591</xdr:row>
      <xdr:rowOff>0</xdr:rowOff>
    </xdr:from>
    <xdr:to>
      <xdr:col>6</xdr:col>
      <xdr:colOff>0</xdr:colOff>
      <xdr:row>595</xdr:row>
      <xdr:rowOff>99061</xdr:rowOff>
    </xdr:to>
    <xdr:pic>
      <xdr:nvPicPr>
        <xdr:cNvPr id="136264" name="Рисунок 331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688074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591</xdr:row>
      <xdr:rowOff>0</xdr:rowOff>
    </xdr:from>
    <xdr:to>
      <xdr:col>6</xdr:col>
      <xdr:colOff>0</xdr:colOff>
      <xdr:row>594</xdr:row>
      <xdr:rowOff>15240</xdr:rowOff>
    </xdr:to>
    <xdr:pic>
      <xdr:nvPicPr>
        <xdr:cNvPr id="136265" name="Рисунок 33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688074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590</xdr:row>
      <xdr:rowOff>30480</xdr:rowOff>
    </xdr:from>
    <xdr:to>
      <xdr:col>6</xdr:col>
      <xdr:colOff>0</xdr:colOff>
      <xdr:row>593</xdr:row>
      <xdr:rowOff>2241</xdr:rowOff>
    </xdr:to>
    <xdr:pic>
      <xdr:nvPicPr>
        <xdr:cNvPr id="136266" name="Рисунок 33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6720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729</xdr:row>
      <xdr:rowOff>22860</xdr:rowOff>
    </xdr:from>
    <xdr:to>
      <xdr:col>6</xdr:col>
      <xdr:colOff>0</xdr:colOff>
      <xdr:row>733</xdr:row>
      <xdr:rowOff>121921</xdr:rowOff>
    </xdr:to>
    <xdr:pic>
      <xdr:nvPicPr>
        <xdr:cNvPr id="136267" name="Рисунок 33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3190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730</xdr:row>
      <xdr:rowOff>30480</xdr:rowOff>
    </xdr:from>
    <xdr:to>
      <xdr:col>6</xdr:col>
      <xdr:colOff>0</xdr:colOff>
      <xdr:row>733</xdr:row>
      <xdr:rowOff>45719</xdr:rowOff>
    </xdr:to>
    <xdr:pic>
      <xdr:nvPicPr>
        <xdr:cNvPr id="136268" name="Рисунок 33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3388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728</xdr:row>
      <xdr:rowOff>30480</xdr:rowOff>
    </xdr:from>
    <xdr:to>
      <xdr:col>6</xdr:col>
      <xdr:colOff>0</xdr:colOff>
      <xdr:row>731</xdr:row>
      <xdr:rowOff>2243</xdr:rowOff>
    </xdr:to>
    <xdr:pic>
      <xdr:nvPicPr>
        <xdr:cNvPr id="136269" name="Рисунок 33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3007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726</xdr:row>
      <xdr:rowOff>22860</xdr:rowOff>
    </xdr:from>
    <xdr:to>
      <xdr:col>6</xdr:col>
      <xdr:colOff>0</xdr:colOff>
      <xdr:row>730</xdr:row>
      <xdr:rowOff>121921</xdr:rowOff>
    </xdr:to>
    <xdr:pic>
      <xdr:nvPicPr>
        <xdr:cNvPr id="136270" name="Рисунок 33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2618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727</xdr:row>
      <xdr:rowOff>30480</xdr:rowOff>
    </xdr:from>
    <xdr:to>
      <xdr:col>6</xdr:col>
      <xdr:colOff>0</xdr:colOff>
      <xdr:row>730</xdr:row>
      <xdr:rowOff>45722</xdr:rowOff>
    </xdr:to>
    <xdr:pic>
      <xdr:nvPicPr>
        <xdr:cNvPr id="136271" name="Рисунок 34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2816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725</xdr:row>
      <xdr:rowOff>30480</xdr:rowOff>
    </xdr:from>
    <xdr:to>
      <xdr:col>6</xdr:col>
      <xdr:colOff>0</xdr:colOff>
      <xdr:row>728</xdr:row>
      <xdr:rowOff>2238</xdr:rowOff>
    </xdr:to>
    <xdr:pic>
      <xdr:nvPicPr>
        <xdr:cNvPr id="136272" name="Рисунок 34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2435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723</xdr:row>
      <xdr:rowOff>22860</xdr:rowOff>
    </xdr:from>
    <xdr:to>
      <xdr:col>6</xdr:col>
      <xdr:colOff>0</xdr:colOff>
      <xdr:row>727</xdr:row>
      <xdr:rowOff>121920</xdr:rowOff>
    </xdr:to>
    <xdr:pic>
      <xdr:nvPicPr>
        <xdr:cNvPr id="136273" name="Рисунок 34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2047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724</xdr:row>
      <xdr:rowOff>30480</xdr:rowOff>
    </xdr:from>
    <xdr:to>
      <xdr:col>6</xdr:col>
      <xdr:colOff>0</xdr:colOff>
      <xdr:row>727</xdr:row>
      <xdr:rowOff>45718</xdr:rowOff>
    </xdr:to>
    <xdr:pic>
      <xdr:nvPicPr>
        <xdr:cNvPr id="136274" name="Рисунок 34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2245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722</xdr:row>
      <xdr:rowOff>30480</xdr:rowOff>
    </xdr:from>
    <xdr:to>
      <xdr:col>6</xdr:col>
      <xdr:colOff>0</xdr:colOff>
      <xdr:row>725</xdr:row>
      <xdr:rowOff>2244</xdr:rowOff>
    </xdr:to>
    <xdr:pic>
      <xdr:nvPicPr>
        <xdr:cNvPr id="136275" name="Рисунок 34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1864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721</xdr:row>
      <xdr:rowOff>30480</xdr:rowOff>
    </xdr:from>
    <xdr:to>
      <xdr:col>6</xdr:col>
      <xdr:colOff>0</xdr:colOff>
      <xdr:row>724</xdr:row>
      <xdr:rowOff>45721</xdr:rowOff>
    </xdr:to>
    <xdr:pic>
      <xdr:nvPicPr>
        <xdr:cNvPr id="136276" name="Рисунок 34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1673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807</xdr:row>
      <xdr:rowOff>22860</xdr:rowOff>
    </xdr:from>
    <xdr:to>
      <xdr:col>6</xdr:col>
      <xdr:colOff>0</xdr:colOff>
      <xdr:row>811</xdr:row>
      <xdr:rowOff>76201</xdr:rowOff>
    </xdr:to>
    <xdr:pic>
      <xdr:nvPicPr>
        <xdr:cNvPr id="136277" name="Рисунок 34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804910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808</xdr:row>
      <xdr:rowOff>30480</xdr:rowOff>
    </xdr:from>
    <xdr:to>
      <xdr:col>6</xdr:col>
      <xdr:colOff>0</xdr:colOff>
      <xdr:row>811</xdr:row>
      <xdr:rowOff>2242</xdr:rowOff>
    </xdr:to>
    <xdr:pic>
      <xdr:nvPicPr>
        <xdr:cNvPr id="136278" name="Рисунок 34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8247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806</xdr:row>
      <xdr:rowOff>30480</xdr:rowOff>
    </xdr:from>
    <xdr:to>
      <xdr:col>6</xdr:col>
      <xdr:colOff>0</xdr:colOff>
      <xdr:row>809</xdr:row>
      <xdr:rowOff>2242</xdr:rowOff>
    </xdr:to>
    <xdr:pic>
      <xdr:nvPicPr>
        <xdr:cNvPr id="136279" name="Рисунок 35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7866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771</xdr:row>
      <xdr:rowOff>22860</xdr:rowOff>
    </xdr:from>
    <xdr:to>
      <xdr:col>6</xdr:col>
      <xdr:colOff>0</xdr:colOff>
      <xdr:row>775</xdr:row>
      <xdr:rowOff>121923</xdr:rowOff>
    </xdr:to>
    <xdr:pic>
      <xdr:nvPicPr>
        <xdr:cNvPr id="136280" name="Рисунок 351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1191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772</xdr:row>
      <xdr:rowOff>30480</xdr:rowOff>
    </xdr:from>
    <xdr:to>
      <xdr:col>6</xdr:col>
      <xdr:colOff>0</xdr:colOff>
      <xdr:row>775</xdr:row>
      <xdr:rowOff>45722</xdr:rowOff>
    </xdr:to>
    <xdr:pic>
      <xdr:nvPicPr>
        <xdr:cNvPr id="136281" name="Рисунок 35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1389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770</xdr:row>
      <xdr:rowOff>30480</xdr:rowOff>
    </xdr:from>
    <xdr:to>
      <xdr:col>6</xdr:col>
      <xdr:colOff>0</xdr:colOff>
      <xdr:row>773</xdr:row>
      <xdr:rowOff>2241</xdr:rowOff>
    </xdr:to>
    <xdr:pic>
      <xdr:nvPicPr>
        <xdr:cNvPr id="136282" name="Рисунок 35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1008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768</xdr:row>
      <xdr:rowOff>22860</xdr:rowOff>
    </xdr:from>
    <xdr:to>
      <xdr:col>6</xdr:col>
      <xdr:colOff>0</xdr:colOff>
      <xdr:row>772</xdr:row>
      <xdr:rowOff>121919</xdr:rowOff>
    </xdr:to>
    <xdr:pic>
      <xdr:nvPicPr>
        <xdr:cNvPr id="136283" name="Рисунок 354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0619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769</xdr:row>
      <xdr:rowOff>30480</xdr:rowOff>
    </xdr:from>
    <xdr:to>
      <xdr:col>6</xdr:col>
      <xdr:colOff>0</xdr:colOff>
      <xdr:row>772</xdr:row>
      <xdr:rowOff>45718</xdr:rowOff>
    </xdr:to>
    <xdr:pic>
      <xdr:nvPicPr>
        <xdr:cNvPr id="136284" name="Рисунок 35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0817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766</xdr:row>
      <xdr:rowOff>22860</xdr:rowOff>
    </xdr:from>
    <xdr:to>
      <xdr:col>6</xdr:col>
      <xdr:colOff>0</xdr:colOff>
      <xdr:row>770</xdr:row>
      <xdr:rowOff>76199</xdr:rowOff>
    </xdr:to>
    <xdr:pic>
      <xdr:nvPicPr>
        <xdr:cNvPr id="136285" name="Рисунок 35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023860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767</xdr:row>
      <xdr:rowOff>30480</xdr:rowOff>
    </xdr:from>
    <xdr:to>
      <xdr:col>6</xdr:col>
      <xdr:colOff>0</xdr:colOff>
      <xdr:row>770</xdr:row>
      <xdr:rowOff>2241</xdr:rowOff>
    </xdr:to>
    <xdr:pic>
      <xdr:nvPicPr>
        <xdr:cNvPr id="136286" name="Рисунок 35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0436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765</xdr:row>
      <xdr:rowOff>30480</xdr:rowOff>
    </xdr:from>
    <xdr:to>
      <xdr:col>6</xdr:col>
      <xdr:colOff>0</xdr:colOff>
      <xdr:row>768</xdr:row>
      <xdr:rowOff>2242</xdr:rowOff>
    </xdr:to>
    <xdr:pic>
      <xdr:nvPicPr>
        <xdr:cNvPr id="136287" name="Рисунок 35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0055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744</xdr:row>
      <xdr:rowOff>22860</xdr:rowOff>
    </xdr:from>
    <xdr:to>
      <xdr:col>6</xdr:col>
      <xdr:colOff>0</xdr:colOff>
      <xdr:row>748</xdr:row>
      <xdr:rowOff>121922</xdr:rowOff>
    </xdr:to>
    <xdr:pic>
      <xdr:nvPicPr>
        <xdr:cNvPr id="136288" name="Рисунок 35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6047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745</xdr:row>
      <xdr:rowOff>30480</xdr:rowOff>
    </xdr:from>
    <xdr:to>
      <xdr:col>6</xdr:col>
      <xdr:colOff>0</xdr:colOff>
      <xdr:row>748</xdr:row>
      <xdr:rowOff>45720</xdr:rowOff>
    </xdr:to>
    <xdr:pic>
      <xdr:nvPicPr>
        <xdr:cNvPr id="136289" name="Рисунок 36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6245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743</xdr:row>
      <xdr:rowOff>30480</xdr:rowOff>
    </xdr:from>
    <xdr:to>
      <xdr:col>6</xdr:col>
      <xdr:colOff>0</xdr:colOff>
      <xdr:row>746</xdr:row>
      <xdr:rowOff>2243</xdr:rowOff>
    </xdr:to>
    <xdr:pic>
      <xdr:nvPicPr>
        <xdr:cNvPr id="136290" name="Рисунок 36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5864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741</xdr:row>
      <xdr:rowOff>22860</xdr:rowOff>
    </xdr:from>
    <xdr:to>
      <xdr:col>6</xdr:col>
      <xdr:colOff>0</xdr:colOff>
      <xdr:row>745</xdr:row>
      <xdr:rowOff>121920</xdr:rowOff>
    </xdr:to>
    <xdr:pic>
      <xdr:nvPicPr>
        <xdr:cNvPr id="136291" name="Рисунок 36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5476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742</xdr:row>
      <xdr:rowOff>30480</xdr:rowOff>
    </xdr:from>
    <xdr:to>
      <xdr:col>6</xdr:col>
      <xdr:colOff>0</xdr:colOff>
      <xdr:row>745</xdr:row>
      <xdr:rowOff>45719</xdr:rowOff>
    </xdr:to>
    <xdr:pic>
      <xdr:nvPicPr>
        <xdr:cNvPr id="136292" name="Рисунок 36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5674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739</xdr:row>
      <xdr:rowOff>22860</xdr:rowOff>
    </xdr:from>
    <xdr:to>
      <xdr:col>6</xdr:col>
      <xdr:colOff>0</xdr:colOff>
      <xdr:row>743</xdr:row>
      <xdr:rowOff>76199</xdr:rowOff>
    </xdr:to>
    <xdr:pic>
      <xdr:nvPicPr>
        <xdr:cNvPr id="136293" name="Рисунок 364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509510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740</xdr:row>
      <xdr:rowOff>30480</xdr:rowOff>
    </xdr:from>
    <xdr:to>
      <xdr:col>6</xdr:col>
      <xdr:colOff>0</xdr:colOff>
      <xdr:row>743</xdr:row>
      <xdr:rowOff>2241</xdr:rowOff>
    </xdr:to>
    <xdr:pic>
      <xdr:nvPicPr>
        <xdr:cNvPr id="136294" name="Рисунок 36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5293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738</xdr:row>
      <xdr:rowOff>30480</xdr:rowOff>
    </xdr:from>
    <xdr:to>
      <xdr:col>6</xdr:col>
      <xdr:colOff>0</xdr:colOff>
      <xdr:row>741</xdr:row>
      <xdr:rowOff>2243</xdr:rowOff>
    </xdr:to>
    <xdr:pic>
      <xdr:nvPicPr>
        <xdr:cNvPr id="136295" name="Рисунок 36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4912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736</xdr:row>
      <xdr:rowOff>22860</xdr:rowOff>
    </xdr:from>
    <xdr:to>
      <xdr:col>6</xdr:col>
      <xdr:colOff>0</xdr:colOff>
      <xdr:row>740</xdr:row>
      <xdr:rowOff>121919</xdr:rowOff>
    </xdr:to>
    <xdr:pic>
      <xdr:nvPicPr>
        <xdr:cNvPr id="136296" name="Рисунок 367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4523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737</xdr:row>
      <xdr:rowOff>30480</xdr:rowOff>
    </xdr:from>
    <xdr:to>
      <xdr:col>6</xdr:col>
      <xdr:colOff>0</xdr:colOff>
      <xdr:row>740</xdr:row>
      <xdr:rowOff>45721</xdr:rowOff>
    </xdr:to>
    <xdr:pic>
      <xdr:nvPicPr>
        <xdr:cNvPr id="136297" name="Рисунок 36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4721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735</xdr:row>
      <xdr:rowOff>30480</xdr:rowOff>
    </xdr:from>
    <xdr:to>
      <xdr:col>6</xdr:col>
      <xdr:colOff>0</xdr:colOff>
      <xdr:row>738</xdr:row>
      <xdr:rowOff>2240</xdr:rowOff>
    </xdr:to>
    <xdr:pic>
      <xdr:nvPicPr>
        <xdr:cNvPr id="136298" name="Рисунок 36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4340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733</xdr:row>
      <xdr:rowOff>22860</xdr:rowOff>
    </xdr:from>
    <xdr:to>
      <xdr:col>6</xdr:col>
      <xdr:colOff>0</xdr:colOff>
      <xdr:row>737</xdr:row>
      <xdr:rowOff>121919</xdr:rowOff>
    </xdr:to>
    <xdr:pic>
      <xdr:nvPicPr>
        <xdr:cNvPr id="136299" name="Рисунок 37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3952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734</xdr:row>
      <xdr:rowOff>30480</xdr:rowOff>
    </xdr:from>
    <xdr:to>
      <xdr:col>6</xdr:col>
      <xdr:colOff>0</xdr:colOff>
      <xdr:row>737</xdr:row>
      <xdr:rowOff>45721</xdr:rowOff>
    </xdr:to>
    <xdr:pic>
      <xdr:nvPicPr>
        <xdr:cNvPr id="136300" name="Рисунок 37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4150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763</xdr:row>
      <xdr:rowOff>22860</xdr:rowOff>
    </xdr:from>
    <xdr:to>
      <xdr:col>6</xdr:col>
      <xdr:colOff>0</xdr:colOff>
      <xdr:row>767</xdr:row>
      <xdr:rowOff>121918</xdr:rowOff>
    </xdr:to>
    <xdr:pic>
      <xdr:nvPicPr>
        <xdr:cNvPr id="136301" name="Рисунок 374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9667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764</xdr:row>
      <xdr:rowOff>30480</xdr:rowOff>
    </xdr:from>
    <xdr:to>
      <xdr:col>6</xdr:col>
      <xdr:colOff>0</xdr:colOff>
      <xdr:row>767</xdr:row>
      <xdr:rowOff>45719</xdr:rowOff>
    </xdr:to>
    <xdr:pic>
      <xdr:nvPicPr>
        <xdr:cNvPr id="136302" name="Рисунок 37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9865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762</xdr:row>
      <xdr:rowOff>30480</xdr:rowOff>
    </xdr:from>
    <xdr:to>
      <xdr:col>6</xdr:col>
      <xdr:colOff>0</xdr:colOff>
      <xdr:row>765</xdr:row>
      <xdr:rowOff>2242</xdr:rowOff>
    </xdr:to>
    <xdr:pic>
      <xdr:nvPicPr>
        <xdr:cNvPr id="136303" name="Рисунок 37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9484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760</xdr:row>
      <xdr:rowOff>22860</xdr:rowOff>
    </xdr:from>
    <xdr:to>
      <xdr:col>6</xdr:col>
      <xdr:colOff>0</xdr:colOff>
      <xdr:row>764</xdr:row>
      <xdr:rowOff>121920</xdr:rowOff>
    </xdr:to>
    <xdr:pic>
      <xdr:nvPicPr>
        <xdr:cNvPr id="136304" name="Рисунок 377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9095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761</xdr:row>
      <xdr:rowOff>30480</xdr:rowOff>
    </xdr:from>
    <xdr:to>
      <xdr:col>6</xdr:col>
      <xdr:colOff>0</xdr:colOff>
      <xdr:row>764</xdr:row>
      <xdr:rowOff>45721</xdr:rowOff>
    </xdr:to>
    <xdr:pic>
      <xdr:nvPicPr>
        <xdr:cNvPr id="136305" name="Рисунок 37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9293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759</xdr:row>
      <xdr:rowOff>30480</xdr:rowOff>
    </xdr:from>
    <xdr:to>
      <xdr:col>6</xdr:col>
      <xdr:colOff>0</xdr:colOff>
      <xdr:row>762</xdr:row>
      <xdr:rowOff>2241</xdr:rowOff>
    </xdr:to>
    <xdr:pic>
      <xdr:nvPicPr>
        <xdr:cNvPr id="136306" name="Рисунок 37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8912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757</xdr:row>
      <xdr:rowOff>22860</xdr:rowOff>
    </xdr:from>
    <xdr:to>
      <xdr:col>6</xdr:col>
      <xdr:colOff>0</xdr:colOff>
      <xdr:row>761</xdr:row>
      <xdr:rowOff>121918</xdr:rowOff>
    </xdr:to>
    <xdr:pic>
      <xdr:nvPicPr>
        <xdr:cNvPr id="136307" name="Рисунок 38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8524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758</xdr:row>
      <xdr:rowOff>30480</xdr:rowOff>
    </xdr:from>
    <xdr:to>
      <xdr:col>6</xdr:col>
      <xdr:colOff>0</xdr:colOff>
      <xdr:row>761</xdr:row>
      <xdr:rowOff>45719</xdr:rowOff>
    </xdr:to>
    <xdr:pic>
      <xdr:nvPicPr>
        <xdr:cNvPr id="136308" name="Рисунок 38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8722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755</xdr:row>
      <xdr:rowOff>22860</xdr:rowOff>
    </xdr:from>
    <xdr:to>
      <xdr:col>6</xdr:col>
      <xdr:colOff>0</xdr:colOff>
      <xdr:row>759</xdr:row>
      <xdr:rowOff>76202</xdr:rowOff>
    </xdr:to>
    <xdr:pic>
      <xdr:nvPicPr>
        <xdr:cNvPr id="136309" name="Рисунок 38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814310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756</xdr:row>
      <xdr:rowOff>30480</xdr:rowOff>
    </xdr:from>
    <xdr:to>
      <xdr:col>6</xdr:col>
      <xdr:colOff>0</xdr:colOff>
      <xdr:row>759</xdr:row>
      <xdr:rowOff>2242</xdr:rowOff>
    </xdr:to>
    <xdr:pic>
      <xdr:nvPicPr>
        <xdr:cNvPr id="136310" name="Рисунок 38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8341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754</xdr:row>
      <xdr:rowOff>30480</xdr:rowOff>
    </xdr:from>
    <xdr:to>
      <xdr:col>6</xdr:col>
      <xdr:colOff>0</xdr:colOff>
      <xdr:row>757</xdr:row>
      <xdr:rowOff>64</xdr:rowOff>
    </xdr:to>
    <xdr:pic>
      <xdr:nvPicPr>
        <xdr:cNvPr id="136311" name="Рисунок 38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7960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752</xdr:row>
      <xdr:rowOff>22860</xdr:rowOff>
    </xdr:from>
    <xdr:to>
      <xdr:col>6</xdr:col>
      <xdr:colOff>0</xdr:colOff>
      <xdr:row>756</xdr:row>
      <xdr:rowOff>121917</xdr:rowOff>
    </xdr:to>
    <xdr:pic>
      <xdr:nvPicPr>
        <xdr:cNvPr id="136312" name="Рисунок 38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7571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753</xdr:row>
      <xdr:rowOff>30480</xdr:rowOff>
    </xdr:from>
    <xdr:to>
      <xdr:col>6</xdr:col>
      <xdr:colOff>0</xdr:colOff>
      <xdr:row>756</xdr:row>
      <xdr:rowOff>45717</xdr:rowOff>
    </xdr:to>
    <xdr:pic>
      <xdr:nvPicPr>
        <xdr:cNvPr id="136313" name="Рисунок 38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7769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751</xdr:row>
      <xdr:rowOff>30480</xdr:rowOff>
    </xdr:from>
    <xdr:to>
      <xdr:col>6</xdr:col>
      <xdr:colOff>0</xdr:colOff>
      <xdr:row>754</xdr:row>
      <xdr:rowOff>2</xdr:rowOff>
    </xdr:to>
    <xdr:pic>
      <xdr:nvPicPr>
        <xdr:cNvPr id="136314" name="Рисунок 38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7388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749</xdr:row>
      <xdr:rowOff>22860</xdr:rowOff>
    </xdr:from>
    <xdr:to>
      <xdr:col>6</xdr:col>
      <xdr:colOff>0</xdr:colOff>
      <xdr:row>753</xdr:row>
      <xdr:rowOff>121923</xdr:rowOff>
    </xdr:to>
    <xdr:pic>
      <xdr:nvPicPr>
        <xdr:cNvPr id="136315" name="Рисунок 38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7000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750</xdr:row>
      <xdr:rowOff>30480</xdr:rowOff>
    </xdr:from>
    <xdr:to>
      <xdr:col>6</xdr:col>
      <xdr:colOff>0</xdr:colOff>
      <xdr:row>753</xdr:row>
      <xdr:rowOff>45723</xdr:rowOff>
    </xdr:to>
    <xdr:pic>
      <xdr:nvPicPr>
        <xdr:cNvPr id="136316" name="Рисунок 38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7198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747</xdr:row>
      <xdr:rowOff>22860</xdr:rowOff>
    </xdr:from>
    <xdr:to>
      <xdr:col>6</xdr:col>
      <xdr:colOff>0</xdr:colOff>
      <xdr:row>751</xdr:row>
      <xdr:rowOff>76198</xdr:rowOff>
    </xdr:to>
    <xdr:pic>
      <xdr:nvPicPr>
        <xdr:cNvPr id="136317" name="Рисунок 39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661910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748</xdr:row>
      <xdr:rowOff>30480</xdr:rowOff>
    </xdr:from>
    <xdr:to>
      <xdr:col>6</xdr:col>
      <xdr:colOff>0</xdr:colOff>
      <xdr:row>751</xdr:row>
      <xdr:rowOff>2240</xdr:rowOff>
    </xdr:to>
    <xdr:pic>
      <xdr:nvPicPr>
        <xdr:cNvPr id="136318" name="Рисунок 39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6817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746</xdr:row>
      <xdr:rowOff>30480</xdr:rowOff>
    </xdr:from>
    <xdr:to>
      <xdr:col>6</xdr:col>
      <xdr:colOff>0</xdr:colOff>
      <xdr:row>749</xdr:row>
      <xdr:rowOff>2238</xdr:rowOff>
    </xdr:to>
    <xdr:pic>
      <xdr:nvPicPr>
        <xdr:cNvPr id="136319" name="Рисунок 39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6436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804</xdr:row>
      <xdr:rowOff>22860</xdr:rowOff>
    </xdr:from>
    <xdr:to>
      <xdr:col>6</xdr:col>
      <xdr:colOff>0</xdr:colOff>
      <xdr:row>808</xdr:row>
      <xdr:rowOff>121922</xdr:rowOff>
    </xdr:to>
    <xdr:pic>
      <xdr:nvPicPr>
        <xdr:cNvPr id="136320" name="Рисунок 397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7477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805</xdr:row>
      <xdr:rowOff>30480</xdr:rowOff>
    </xdr:from>
    <xdr:to>
      <xdr:col>6</xdr:col>
      <xdr:colOff>0</xdr:colOff>
      <xdr:row>808</xdr:row>
      <xdr:rowOff>45721</xdr:rowOff>
    </xdr:to>
    <xdr:pic>
      <xdr:nvPicPr>
        <xdr:cNvPr id="136321" name="Рисунок 39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7675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803</xdr:row>
      <xdr:rowOff>30480</xdr:rowOff>
    </xdr:from>
    <xdr:to>
      <xdr:col>6</xdr:col>
      <xdr:colOff>0</xdr:colOff>
      <xdr:row>806</xdr:row>
      <xdr:rowOff>2240</xdr:rowOff>
    </xdr:to>
    <xdr:pic>
      <xdr:nvPicPr>
        <xdr:cNvPr id="136322" name="Рисунок 39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7294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801</xdr:row>
      <xdr:rowOff>22860</xdr:rowOff>
    </xdr:from>
    <xdr:to>
      <xdr:col>6</xdr:col>
      <xdr:colOff>0</xdr:colOff>
      <xdr:row>805</xdr:row>
      <xdr:rowOff>121920</xdr:rowOff>
    </xdr:to>
    <xdr:pic>
      <xdr:nvPicPr>
        <xdr:cNvPr id="136323" name="Рисунок 40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6906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802</xdr:row>
      <xdr:rowOff>30480</xdr:rowOff>
    </xdr:from>
    <xdr:to>
      <xdr:col>6</xdr:col>
      <xdr:colOff>0</xdr:colOff>
      <xdr:row>805</xdr:row>
      <xdr:rowOff>45720</xdr:rowOff>
    </xdr:to>
    <xdr:pic>
      <xdr:nvPicPr>
        <xdr:cNvPr id="136324" name="Рисунок 40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7104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800</xdr:row>
      <xdr:rowOff>30480</xdr:rowOff>
    </xdr:from>
    <xdr:to>
      <xdr:col>6</xdr:col>
      <xdr:colOff>0</xdr:colOff>
      <xdr:row>803</xdr:row>
      <xdr:rowOff>2242</xdr:rowOff>
    </xdr:to>
    <xdr:pic>
      <xdr:nvPicPr>
        <xdr:cNvPr id="136325" name="Рисунок 40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6723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798</xdr:row>
      <xdr:rowOff>22860</xdr:rowOff>
    </xdr:from>
    <xdr:to>
      <xdr:col>6</xdr:col>
      <xdr:colOff>0</xdr:colOff>
      <xdr:row>802</xdr:row>
      <xdr:rowOff>121920</xdr:rowOff>
    </xdr:to>
    <xdr:pic>
      <xdr:nvPicPr>
        <xdr:cNvPr id="136326" name="Рисунок 40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6334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799</xdr:row>
      <xdr:rowOff>30480</xdr:rowOff>
    </xdr:from>
    <xdr:to>
      <xdr:col>6</xdr:col>
      <xdr:colOff>0</xdr:colOff>
      <xdr:row>802</xdr:row>
      <xdr:rowOff>45721</xdr:rowOff>
    </xdr:to>
    <xdr:pic>
      <xdr:nvPicPr>
        <xdr:cNvPr id="136327" name="Рисунок 40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6532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796</xdr:row>
      <xdr:rowOff>22860</xdr:rowOff>
    </xdr:from>
    <xdr:to>
      <xdr:col>6</xdr:col>
      <xdr:colOff>0</xdr:colOff>
      <xdr:row>800</xdr:row>
      <xdr:rowOff>76198</xdr:rowOff>
    </xdr:to>
    <xdr:pic>
      <xdr:nvPicPr>
        <xdr:cNvPr id="136328" name="Рисунок 40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595360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797</xdr:row>
      <xdr:rowOff>30480</xdr:rowOff>
    </xdr:from>
    <xdr:to>
      <xdr:col>6</xdr:col>
      <xdr:colOff>0</xdr:colOff>
      <xdr:row>799</xdr:row>
      <xdr:rowOff>188259</xdr:rowOff>
    </xdr:to>
    <xdr:pic>
      <xdr:nvPicPr>
        <xdr:cNvPr id="136329" name="Рисунок 40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6151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795</xdr:row>
      <xdr:rowOff>30480</xdr:rowOff>
    </xdr:from>
    <xdr:to>
      <xdr:col>6</xdr:col>
      <xdr:colOff>0</xdr:colOff>
      <xdr:row>798</xdr:row>
      <xdr:rowOff>2241</xdr:rowOff>
    </xdr:to>
    <xdr:pic>
      <xdr:nvPicPr>
        <xdr:cNvPr id="136330" name="Рисунок 40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5770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793</xdr:row>
      <xdr:rowOff>22860</xdr:rowOff>
    </xdr:from>
    <xdr:to>
      <xdr:col>6</xdr:col>
      <xdr:colOff>0</xdr:colOff>
      <xdr:row>797</xdr:row>
      <xdr:rowOff>121919</xdr:rowOff>
    </xdr:to>
    <xdr:pic>
      <xdr:nvPicPr>
        <xdr:cNvPr id="136331" name="Рисунок 40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5382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794</xdr:row>
      <xdr:rowOff>30480</xdr:rowOff>
    </xdr:from>
    <xdr:to>
      <xdr:col>6</xdr:col>
      <xdr:colOff>0</xdr:colOff>
      <xdr:row>797</xdr:row>
      <xdr:rowOff>45720</xdr:rowOff>
    </xdr:to>
    <xdr:pic>
      <xdr:nvPicPr>
        <xdr:cNvPr id="136332" name="Рисунок 40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5580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792</xdr:row>
      <xdr:rowOff>30480</xdr:rowOff>
    </xdr:from>
    <xdr:to>
      <xdr:col>6</xdr:col>
      <xdr:colOff>0</xdr:colOff>
      <xdr:row>795</xdr:row>
      <xdr:rowOff>2242</xdr:rowOff>
    </xdr:to>
    <xdr:pic>
      <xdr:nvPicPr>
        <xdr:cNvPr id="136333" name="Рисунок 41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5199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790</xdr:row>
      <xdr:rowOff>22860</xdr:rowOff>
    </xdr:from>
    <xdr:to>
      <xdr:col>6</xdr:col>
      <xdr:colOff>0</xdr:colOff>
      <xdr:row>794</xdr:row>
      <xdr:rowOff>121919</xdr:rowOff>
    </xdr:to>
    <xdr:pic>
      <xdr:nvPicPr>
        <xdr:cNvPr id="136334" name="Рисунок 411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4810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791</xdr:row>
      <xdr:rowOff>30480</xdr:rowOff>
    </xdr:from>
    <xdr:to>
      <xdr:col>6</xdr:col>
      <xdr:colOff>0</xdr:colOff>
      <xdr:row>794</xdr:row>
      <xdr:rowOff>45720</xdr:rowOff>
    </xdr:to>
    <xdr:pic>
      <xdr:nvPicPr>
        <xdr:cNvPr id="136335" name="Рисунок 41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5008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789</xdr:row>
      <xdr:rowOff>30480</xdr:rowOff>
    </xdr:from>
    <xdr:to>
      <xdr:col>6</xdr:col>
      <xdr:colOff>0</xdr:colOff>
      <xdr:row>792</xdr:row>
      <xdr:rowOff>63</xdr:rowOff>
    </xdr:to>
    <xdr:pic>
      <xdr:nvPicPr>
        <xdr:cNvPr id="136336" name="Рисунок 41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4627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787</xdr:row>
      <xdr:rowOff>22860</xdr:rowOff>
    </xdr:from>
    <xdr:to>
      <xdr:col>6</xdr:col>
      <xdr:colOff>0</xdr:colOff>
      <xdr:row>791</xdr:row>
      <xdr:rowOff>121917</xdr:rowOff>
    </xdr:to>
    <xdr:pic>
      <xdr:nvPicPr>
        <xdr:cNvPr id="136337" name="Рисунок 414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4239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788</xdr:row>
      <xdr:rowOff>30480</xdr:rowOff>
    </xdr:from>
    <xdr:to>
      <xdr:col>6</xdr:col>
      <xdr:colOff>0</xdr:colOff>
      <xdr:row>791</xdr:row>
      <xdr:rowOff>45720</xdr:rowOff>
    </xdr:to>
    <xdr:pic>
      <xdr:nvPicPr>
        <xdr:cNvPr id="136338" name="Рисунок 41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4437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785</xdr:row>
      <xdr:rowOff>22860</xdr:rowOff>
    </xdr:from>
    <xdr:to>
      <xdr:col>6</xdr:col>
      <xdr:colOff>0</xdr:colOff>
      <xdr:row>789</xdr:row>
      <xdr:rowOff>76201</xdr:rowOff>
    </xdr:to>
    <xdr:pic>
      <xdr:nvPicPr>
        <xdr:cNvPr id="136339" name="Рисунок 41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385810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786</xdr:row>
      <xdr:rowOff>30480</xdr:rowOff>
    </xdr:from>
    <xdr:to>
      <xdr:col>6</xdr:col>
      <xdr:colOff>0</xdr:colOff>
      <xdr:row>789</xdr:row>
      <xdr:rowOff>2242</xdr:rowOff>
    </xdr:to>
    <xdr:pic>
      <xdr:nvPicPr>
        <xdr:cNvPr id="136340" name="Рисунок 41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4056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784</xdr:row>
      <xdr:rowOff>30480</xdr:rowOff>
    </xdr:from>
    <xdr:to>
      <xdr:col>6</xdr:col>
      <xdr:colOff>0</xdr:colOff>
      <xdr:row>787</xdr:row>
      <xdr:rowOff>2</xdr:rowOff>
    </xdr:to>
    <xdr:pic>
      <xdr:nvPicPr>
        <xdr:cNvPr id="136341" name="Рисунок 41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3675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782</xdr:row>
      <xdr:rowOff>22860</xdr:rowOff>
    </xdr:from>
    <xdr:to>
      <xdr:col>6</xdr:col>
      <xdr:colOff>0</xdr:colOff>
      <xdr:row>786</xdr:row>
      <xdr:rowOff>121920</xdr:rowOff>
    </xdr:to>
    <xdr:pic>
      <xdr:nvPicPr>
        <xdr:cNvPr id="136342" name="Рисунок 41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3286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783</xdr:row>
      <xdr:rowOff>30480</xdr:rowOff>
    </xdr:from>
    <xdr:to>
      <xdr:col>6</xdr:col>
      <xdr:colOff>0</xdr:colOff>
      <xdr:row>786</xdr:row>
      <xdr:rowOff>45721</xdr:rowOff>
    </xdr:to>
    <xdr:pic>
      <xdr:nvPicPr>
        <xdr:cNvPr id="136343" name="Рисунок 42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3484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781</xdr:row>
      <xdr:rowOff>30480</xdr:rowOff>
    </xdr:from>
    <xdr:to>
      <xdr:col>6</xdr:col>
      <xdr:colOff>0</xdr:colOff>
      <xdr:row>784</xdr:row>
      <xdr:rowOff>2240</xdr:rowOff>
    </xdr:to>
    <xdr:pic>
      <xdr:nvPicPr>
        <xdr:cNvPr id="136344" name="Рисунок 42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3103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779</xdr:row>
      <xdr:rowOff>22860</xdr:rowOff>
    </xdr:from>
    <xdr:to>
      <xdr:col>6</xdr:col>
      <xdr:colOff>0</xdr:colOff>
      <xdr:row>783</xdr:row>
      <xdr:rowOff>121919</xdr:rowOff>
    </xdr:to>
    <xdr:pic>
      <xdr:nvPicPr>
        <xdr:cNvPr id="136345" name="Рисунок 42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2715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780</xdr:row>
      <xdr:rowOff>30480</xdr:rowOff>
    </xdr:from>
    <xdr:to>
      <xdr:col>6</xdr:col>
      <xdr:colOff>0</xdr:colOff>
      <xdr:row>783</xdr:row>
      <xdr:rowOff>45717</xdr:rowOff>
    </xdr:to>
    <xdr:pic>
      <xdr:nvPicPr>
        <xdr:cNvPr id="136346" name="Рисунок 42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2913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778</xdr:row>
      <xdr:rowOff>30480</xdr:rowOff>
    </xdr:from>
    <xdr:to>
      <xdr:col>6</xdr:col>
      <xdr:colOff>0</xdr:colOff>
      <xdr:row>781</xdr:row>
      <xdr:rowOff>2242</xdr:rowOff>
    </xdr:to>
    <xdr:pic>
      <xdr:nvPicPr>
        <xdr:cNvPr id="136347" name="Рисунок 42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2532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776</xdr:row>
      <xdr:rowOff>22860</xdr:rowOff>
    </xdr:from>
    <xdr:to>
      <xdr:col>6</xdr:col>
      <xdr:colOff>0</xdr:colOff>
      <xdr:row>780</xdr:row>
      <xdr:rowOff>121921</xdr:rowOff>
    </xdr:to>
    <xdr:pic>
      <xdr:nvPicPr>
        <xdr:cNvPr id="136348" name="Рисунок 42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2143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777</xdr:row>
      <xdr:rowOff>30480</xdr:rowOff>
    </xdr:from>
    <xdr:to>
      <xdr:col>6</xdr:col>
      <xdr:colOff>0</xdr:colOff>
      <xdr:row>780</xdr:row>
      <xdr:rowOff>45723</xdr:rowOff>
    </xdr:to>
    <xdr:pic>
      <xdr:nvPicPr>
        <xdr:cNvPr id="136349" name="Рисунок 42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2341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774</xdr:row>
      <xdr:rowOff>22860</xdr:rowOff>
    </xdr:from>
    <xdr:to>
      <xdr:col>6</xdr:col>
      <xdr:colOff>0</xdr:colOff>
      <xdr:row>778</xdr:row>
      <xdr:rowOff>76199</xdr:rowOff>
    </xdr:to>
    <xdr:pic>
      <xdr:nvPicPr>
        <xdr:cNvPr id="136350" name="Рисунок 427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1762600"/>
          <a:ext cx="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775</xdr:row>
      <xdr:rowOff>30480</xdr:rowOff>
    </xdr:from>
    <xdr:to>
      <xdr:col>6</xdr:col>
      <xdr:colOff>0</xdr:colOff>
      <xdr:row>778</xdr:row>
      <xdr:rowOff>2240</xdr:rowOff>
    </xdr:to>
    <xdr:pic>
      <xdr:nvPicPr>
        <xdr:cNvPr id="136351" name="Рисунок 42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1960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773</xdr:row>
      <xdr:rowOff>30480</xdr:rowOff>
    </xdr:from>
    <xdr:to>
      <xdr:col>6</xdr:col>
      <xdr:colOff>0</xdr:colOff>
      <xdr:row>776</xdr:row>
      <xdr:rowOff>2242</xdr:rowOff>
    </xdr:to>
    <xdr:pic>
      <xdr:nvPicPr>
        <xdr:cNvPr id="136352" name="Рисунок 42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1579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1168</xdr:row>
      <xdr:rowOff>15240</xdr:rowOff>
    </xdr:from>
    <xdr:to>
      <xdr:col>6</xdr:col>
      <xdr:colOff>0</xdr:colOff>
      <xdr:row>1172</xdr:row>
      <xdr:rowOff>144782</xdr:rowOff>
    </xdr:to>
    <xdr:pic>
      <xdr:nvPicPr>
        <xdr:cNvPr id="136353" name="Рисунок 43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95470980"/>
          <a:ext cx="0" cy="891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1169</xdr:row>
      <xdr:rowOff>30480</xdr:rowOff>
    </xdr:from>
    <xdr:to>
      <xdr:col>6</xdr:col>
      <xdr:colOff>0</xdr:colOff>
      <xdr:row>1172</xdr:row>
      <xdr:rowOff>60962</xdr:rowOff>
    </xdr:to>
    <xdr:pic>
      <xdr:nvPicPr>
        <xdr:cNvPr id="136354" name="Рисунок 43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5676720"/>
          <a:ext cx="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1158</xdr:row>
      <xdr:rowOff>30480</xdr:rowOff>
    </xdr:from>
    <xdr:to>
      <xdr:col>6</xdr:col>
      <xdr:colOff>0</xdr:colOff>
      <xdr:row>1161</xdr:row>
      <xdr:rowOff>2243</xdr:rowOff>
    </xdr:to>
    <xdr:pic>
      <xdr:nvPicPr>
        <xdr:cNvPr id="136355" name="Рисунок 43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3581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1146</xdr:row>
      <xdr:rowOff>22860</xdr:rowOff>
    </xdr:from>
    <xdr:to>
      <xdr:col>6</xdr:col>
      <xdr:colOff>0</xdr:colOff>
      <xdr:row>1151</xdr:row>
      <xdr:rowOff>22861</xdr:rowOff>
    </xdr:to>
    <xdr:pic>
      <xdr:nvPicPr>
        <xdr:cNvPr id="136356" name="Рисунок 43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91287600"/>
          <a:ext cx="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1157</xdr:row>
      <xdr:rowOff>30480</xdr:rowOff>
    </xdr:from>
    <xdr:to>
      <xdr:col>6</xdr:col>
      <xdr:colOff>0</xdr:colOff>
      <xdr:row>1160</xdr:row>
      <xdr:rowOff>60960</xdr:rowOff>
    </xdr:to>
    <xdr:pic>
      <xdr:nvPicPr>
        <xdr:cNvPr id="136357" name="Рисунок 44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3390720"/>
          <a:ext cx="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823</xdr:row>
      <xdr:rowOff>30480</xdr:rowOff>
    </xdr:from>
    <xdr:to>
      <xdr:col>6</xdr:col>
      <xdr:colOff>0</xdr:colOff>
      <xdr:row>826</xdr:row>
      <xdr:rowOff>2241</xdr:rowOff>
    </xdr:to>
    <xdr:pic>
      <xdr:nvPicPr>
        <xdr:cNvPr id="136358" name="Рисунок 44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1104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821</xdr:row>
      <xdr:rowOff>22860</xdr:rowOff>
    </xdr:from>
    <xdr:to>
      <xdr:col>6</xdr:col>
      <xdr:colOff>0</xdr:colOff>
      <xdr:row>825</xdr:row>
      <xdr:rowOff>121919</xdr:rowOff>
    </xdr:to>
    <xdr:pic>
      <xdr:nvPicPr>
        <xdr:cNvPr id="136359" name="Рисунок 44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90716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822</xdr:row>
      <xdr:rowOff>30480</xdr:rowOff>
    </xdr:from>
    <xdr:to>
      <xdr:col>6</xdr:col>
      <xdr:colOff>0</xdr:colOff>
      <xdr:row>825</xdr:row>
      <xdr:rowOff>45719</xdr:rowOff>
    </xdr:to>
    <xdr:pic>
      <xdr:nvPicPr>
        <xdr:cNvPr id="136360" name="Рисунок 44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0914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820</xdr:row>
      <xdr:rowOff>30480</xdr:rowOff>
    </xdr:from>
    <xdr:to>
      <xdr:col>6</xdr:col>
      <xdr:colOff>0</xdr:colOff>
      <xdr:row>823</xdr:row>
      <xdr:rowOff>2242</xdr:rowOff>
    </xdr:to>
    <xdr:pic>
      <xdr:nvPicPr>
        <xdr:cNvPr id="136361" name="Рисунок 44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0533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818</xdr:row>
      <xdr:rowOff>22860</xdr:rowOff>
    </xdr:from>
    <xdr:to>
      <xdr:col>6</xdr:col>
      <xdr:colOff>0</xdr:colOff>
      <xdr:row>822</xdr:row>
      <xdr:rowOff>121922</xdr:rowOff>
    </xdr:to>
    <xdr:pic>
      <xdr:nvPicPr>
        <xdr:cNvPr id="136362" name="Рисунок 44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90144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819</xdr:row>
      <xdr:rowOff>30480</xdr:rowOff>
    </xdr:from>
    <xdr:to>
      <xdr:col>6</xdr:col>
      <xdr:colOff>0</xdr:colOff>
      <xdr:row>822</xdr:row>
      <xdr:rowOff>45722</xdr:rowOff>
    </xdr:to>
    <xdr:pic>
      <xdr:nvPicPr>
        <xdr:cNvPr id="136363" name="Рисунок 44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0342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817</xdr:row>
      <xdr:rowOff>30480</xdr:rowOff>
    </xdr:from>
    <xdr:to>
      <xdr:col>6</xdr:col>
      <xdr:colOff>0</xdr:colOff>
      <xdr:row>820</xdr:row>
      <xdr:rowOff>2240</xdr:rowOff>
    </xdr:to>
    <xdr:pic>
      <xdr:nvPicPr>
        <xdr:cNvPr id="136364" name="Рисунок 44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9961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815</xdr:row>
      <xdr:rowOff>22860</xdr:rowOff>
    </xdr:from>
    <xdr:to>
      <xdr:col>6</xdr:col>
      <xdr:colOff>0</xdr:colOff>
      <xdr:row>819</xdr:row>
      <xdr:rowOff>121917</xdr:rowOff>
    </xdr:to>
    <xdr:pic>
      <xdr:nvPicPr>
        <xdr:cNvPr id="136365" name="Рисунок 44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9573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816</xdr:row>
      <xdr:rowOff>30480</xdr:rowOff>
    </xdr:from>
    <xdr:to>
      <xdr:col>6</xdr:col>
      <xdr:colOff>0</xdr:colOff>
      <xdr:row>819</xdr:row>
      <xdr:rowOff>45718</xdr:rowOff>
    </xdr:to>
    <xdr:pic>
      <xdr:nvPicPr>
        <xdr:cNvPr id="136366" name="Рисунок 44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9771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814</xdr:row>
      <xdr:rowOff>30480</xdr:rowOff>
    </xdr:from>
    <xdr:to>
      <xdr:col>6</xdr:col>
      <xdr:colOff>0</xdr:colOff>
      <xdr:row>817</xdr:row>
      <xdr:rowOff>1</xdr:rowOff>
    </xdr:to>
    <xdr:pic>
      <xdr:nvPicPr>
        <xdr:cNvPr id="136367" name="Рисунок 45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9390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812</xdr:row>
      <xdr:rowOff>22860</xdr:rowOff>
    </xdr:from>
    <xdr:to>
      <xdr:col>6</xdr:col>
      <xdr:colOff>0</xdr:colOff>
      <xdr:row>816</xdr:row>
      <xdr:rowOff>121921</xdr:rowOff>
    </xdr:to>
    <xdr:pic>
      <xdr:nvPicPr>
        <xdr:cNvPr id="136368" name="Рисунок 451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89001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813</xdr:row>
      <xdr:rowOff>30480</xdr:rowOff>
    </xdr:from>
    <xdr:to>
      <xdr:col>6</xdr:col>
      <xdr:colOff>0</xdr:colOff>
      <xdr:row>816</xdr:row>
      <xdr:rowOff>45722</xdr:rowOff>
    </xdr:to>
    <xdr:pic>
      <xdr:nvPicPr>
        <xdr:cNvPr id="136369" name="Рисунок 45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9199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811</xdr:row>
      <xdr:rowOff>30480</xdr:rowOff>
    </xdr:from>
    <xdr:to>
      <xdr:col>6</xdr:col>
      <xdr:colOff>0</xdr:colOff>
      <xdr:row>814</xdr:row>
      <xdr:rowOff>0</xdr:rowOff>
    </xdr:to>
    <xdr:pic>
      <xdr:nvPicPr>
        <xdr:cNvPr id="136370" name="Рисунок 45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88818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1155</xdr:row>
      <xdr:rowOff>15240</xdr:rowOff>
    </xdr:from>
    <xdr:to>
      <xdr:col>6</xdr:col>
      <xdr:colOff>0</xdr:colOff>
      <xdr:row>1159</xdr:row>
      <xdr:rowOff>144779</xdr:rowOff>
    </xdr:to>
    <xdr:pic>
      <xdr:nvPicPr>
        <xdr:cNvPr id="136371" name="Рисунок 45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92994480"/>
          <a:ext cx="0" cy="891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1156</xdr:row>
      <xdr:rowOff>30480</xdr:rowOff>
    </xdr:from>
    <xdr:to>
      <xdr:col>6</xdr:col>
      <xdr:colOff>0</xdr:colOff>
      <xdr:row>1159</xdr:row>
      <xdr:rowOff>60958</xdr:rowOff>
    </xdr:to>
    <xdr:pic>
      <xdr:nvPicPr>
        <xdr:cNvPr id="136372" name="Рисунок 45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3200220"/>
          <a:ext cx="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1154</xdr:row>
      <xdr:rowOff>30480</xdr:rowOff>
    </xdr:from>
    <xdr:to>
      <xdr:col>6</xdr:col>
      <xdr:colOff>0</xdr:colOff>
      <xdr:row>1157</xdr:row>
      <xdr:rowOff>15240</xdr:rowOff>
    </xdr:to>
    <xdr:pic>
      <xdr:nvPicPr>
        <xdr:cNvPr id="136373" name="Рисунок 45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28192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1152</xdr:row>
      <xdr:rowOff>15240</xdr:rowOff>
    </xdr:from>
    <xdr:to>
      <xdr:col>6</xdr:col>
      <xdr:colOff>0</xdr:colOff>
      <xdr:row>1156</xdr:row>
      <xdr:rowOff>144782</xdr:rowOff>
    </xdr:to>
    <xdr:pic>
      <xdr:nvPicPr>
        <xdr:cNvPr id="136374" name="Рисунок 45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92422980"/>
          <a:ext cx="0" cy="891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1153</xdr:row>
      <xdr:rowOff>30480</xdr:rowOff>
    </xdr:from>
    <xdr:to>
      <xdr:col>6</xdr:col>
      <xdr:colOff>0</xdr:colOff>
      <xdr:row>1156</xdr:row>
      <xdr:rowOff>60963</xdr:rowOff>
    </xdr:to>
    <xdr:pic>
      <xdr:nvPicPr>
        <xdr:cNvPr id="136375" name="Рисунок 46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2628720"/>
          <a:ext cx="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1151</xdr:row>
      <xdr:rowOff>30480</xdr:rowOff>
    </xdr:from>
    <xdr:to>
      <xdr:col>6</xdr:col>
      <xdr:colOff>0</xdr:colOff>
      <xdr:row>1154</xdr:row>
      <xdr:rowOff>15240</xdr:rowOff>
    </xdr:to>
    <xdr:pic>
      <xdr:nvPicPr>
        <xdr:cNvPr id="136376" name="Рисунок 46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22477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1149</xdr:row>
      <xdr:rowOff>15240</xdr:rowOff>
    </xdr:from>
    <xdr:to>
      <xdr:col>6</xdr:col>
      <xdr:colOff>0</xdr:colOff>
      <xdr:row>1153</xdr:row>
      <xdr:rowOff>144779</xdr:rowOff>
    </xdr:to>
    <xdr:pic>
      <xdr:nvPicPr>
        <xdr:cNvPr id="136377" name="Рисунок 46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91851480"/>
          <a:ext cx="0" cy="891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1150</xdr:row>
      <xdr:rowOff>30480</xdr:rowOff>
    </xdr:from>
    <xdr:to>
      <xdr:col>6</xdr:col>
      <xdr:colOff>0</xdr:colOff>
      <xdr:row>1153</xdr:row>
      <xdr:rowOff>60958</xdr:rowOff>
    </xdr:to>
    <xdr:pic>
      <xdr:nvPicPr>
        <xdr:cNvPr id="136378" name="Рисунок 46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2057220"/>
          <a:ext cx="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1148</xdr:row>
      <xdr:rowOff>30480</xdr:rowOff>
    </xdr:from>
    <xdr:to>
      <xdr:col>6</xdr:col>
      <xdr:colOff>0</xdr:colOff>
      <xdr:row>1151</xdr:row>
      <xdr:rowOff>15241</xdr:rowOff>
    </xdr:to>
    <xdr:pic>
      <xdr:nvPicPr>
        <xdr:cNvPr id="136379" name="Рисунок 46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16762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1147</xdr:row>
      <xdr:rowOff>30480</xdr:rowOff>
    </xdr:from>
    <xdr:to>
      <xdr:col>6</xdr:col>
      <xdr:colOff>0</xdr:colOff>
      <xdr:row>1150</xdr:row>
      <xdr:rowOff>60962</xdr:rowOff>
    </xdr:to>
    <xdr:pic>
      <xdr:nvPicPr>
        <xdr:cNvPr id="136380" name="Рисунок 46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1485720"/>
          <a:ext cx="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1165</xdr:row>
      <xdr:rowOff>15240</xdr:rowOff>
    </xdr:from>
    <xdr:to>
      <xdr:col>6</xdr:col>
      <xdr:colOff>0</xdr:colOff>
      <xdr:row>1171</xdr:row>
      <xdr:rowOff>15240</xdr:rowOff>
    </xdr:to>
    <xdr:pic>
      <xdr:nvPicPr>
        <xdr:cNvPr id="136381" name="Рисунок 46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94899480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1166</xdr:row>
      <xdr:rowOff>30480</xdr:rowOff>
    </xdr:from>
    <xdr:to>
      <xdr:col>6</xdr:col>
      <xdr:colOff>0</xdr:colOff>
      <xdr:row>1170</xdr:row>
      <xdr:rowOff>144779</xdr:rowOff>
    </xdr:to>
    <xdr:pic>
      <xdr:nvPicPr>
        <xdr:cNvPr id="136382" name="Рисунок 46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5105220"/>
          <a:ext cx="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1164</xdr:row>
      <xdr:rowOff>30480</xdr:rowOff>
    </xdr:from>
    <xdr:to>
      <xdr:col>6</xdr:col>
      <xdr:colOff>0</xdr:colOff>
      <xdr:row>1167</xdr:row>
      <xdr:rowOff>15242</xdr:rowOff>
    </xdr:to>
    <xdr:pic>
      <xdr:nvPicPr>
        <xdr:cNvPr id="136383" name="Рисунок 46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47242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1162</xdr:row>
      <xdr:rowOff>15240</xdr:rowOff>
    </xdr:from>
    <xdr:to>
      <xdr:col>6</xdr:col>
      <xdr:colOff>0</xdr:colOff>
      <xdr:row>1166</xdr:row>
      <xdr:rowOff>144781</xdr:rowOff>
    </xdr:to>
    <xdr:pic>
      <xdr:nvPicPr>
        <xdr:cNvPr id="136384" name="Рисунок 46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94327980"/>
          <a:ext cx="0" cy="891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1163</xdr:row>
      <xdr:rowOff>30480</xdr:rowOff>
    </xdr:from>
    <xdr:to>
      <xdr:col>6</xdr:col>
      <xdr:colOff>0</xdr:colOff>
      <xdr:row>1166</xdr:row>
      <xdr:rowOff>60961</xdr:rowOff>
    </xdr:to>
    <xdr:pic>
      <xdr:nvPicPr>
        <xdr:cNvPr id="136385" name="Рисунок 47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4533720"/>
          <a:ext cx="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1161</xdr:row>
      <xdr:rowOff>30480</xdr:rowOff>
    </xdr:from>
    <xdr:to>
      <xdr:col>6</xdr:col>
      <xdr:colOff>0</xdr:colOff>
      <xdr:row>1164</xdr:row>
      <xdr:rowOff>15238</xdr:rowOff>
    </xdr:to>
    <xdr:pic>
      <xdr:nvPicPr>
        <xdr:cNvPr id="136386" name="Рисунок 47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41527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1159</xdr:row>
      <xdr:rowOff>22860</xdr:rowOff>
    </xdr:from>
    <xdr:to>
      <xdr:col>6</xdr:col>
      <xdr:colOff>0</xdr:colOff>
      <xdr:row>1163</xdr:row>
      <xdr:rowOff>137160</xdr:rowOff>
    </xdr:to>
    <xdr:pic>
      <xdr:nvPicPr>
        <xdr:cNvPr id="136387" name="Рисунок 47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93764100"/>
          <a:ext cx="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1160</xdr:row>
      <xdr:rowOff>30480</xdr:rowOff>
    </xdr:from>
    <xdr:to>
      <xdr:col>6</xdr:col>
      <xdr:colOff>0</xdr:colOff>
      <xdr:row>1163</xdr:row>
      <xdr:rowOff>60959</xdr:rowOff>
    </xdr:to>
    <xdr:pic>
      <xdr:nvPicPr>
        <xdr:cNvPr id="136388" name="Рисунок 47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3962220"/>
          <a:ext cx="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1186</xdr:row>
      <xdr:rowOff>15240</xdr:rowOff>
    </xdr:from>
    <xdr:to>
      <xdr:col>6</xdr:col>
      <xdr:colOff>0</xdr:colOff>
      <xdr:row>1193</xdr:row>
      <xdr:rowOff>2242</xdr:rowOff>
    </xdr:to>
    <xdr:pic>
      <xdr:nvPicPr>
        <xdr:cNvPr id="136389" name="Рисунок 474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98899980"/>
          <a:ext cx="0" cy="1318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1187</xdr:row>
      <xdr:rowOff>30480</xdr:rowOff>
    </xdr:from>
    <xdr:to>
      <xdr:col>6</xdr:col>
      <xdr:colOff>0</xdr:colOff>
      <xdr:row>1193</xdr:row>
      <xdr:rowOff>76200</xdr:rowOff>
    </xdr:to>
    <xdr:pic>
      <xdr:nvPicPr>
        <xdr:cNvPr id="136390" name="Рисунок 47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9105720"/>
          <a:ext cx="0" cy="1188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1185</xdr:row>
      <xdr:rowOff>30480</xdr:rowOff>
    </xdr:from>
    <xdr:to>
      <xdr:col>6</xdr:col>
      <xdr:colOff>0</xdr:colOff>
      <xdr:row>1188</xdr:row>
      <xdr:rowOff>7621</xdr:rowOff>
    </xdr:to>
    <xdr:pic>
      <xdr:nvPicPr>
        <xdr:cNvPr id="136391" name="Рисунок 47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8724720"/>
          <a:ext cx="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1184</xdr:row>
      <xdr:rowOff>30480</xdr:rowOff>
    </xdr:from>
    <xdr:to>
      <xdr:col>6</xdr:col>
      <xdr:colOff>0</xdr:colOff>
      <xdr:row>1187</xdr:row>
      <xdr:rowOff>53338</xdr:rowOff>
    </xdr:to>
    <xdr:pic>
      <xdr:nvPicPr>
        <xdr:cNvPr id="136392" name="Рисунок 47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8534220"/>
          <a:ext cx="0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1180</xdr:row>
      <xdr:rowOff>15240</xdr:rowOff>
    </xdr:from>
    <xdr:to>
      <xdr:col>6</xdr:col>
      <xdr:colOff>0</xdr:colOff>
      <xdr:row>1187</xdr:row>
      <xdr:rowOff>2243</xdr:rowOff>
    </xdr:to>
    <xdr:pic>
      <xdr:nvPicPr>
        <xdr:cNvPr id="136393" name="Рисунок 487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97756980"/>
          <a:ext cx="0" cy="1318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1181</xdr:row>
      <xdr:rowOff>30480</xdr:rowOff>
    </xdr:from>
    <xdr:to>
      <xdr:col>6</xdr:col>
      <xdr:colOff>0</xdr:colOff>
      <xdr:row>1187</xdr:row>
      <xdr:rowOff>83820</xdr:rowOff>
    </xdr:to>
    <xdr:pic>
      <xdr:nvPicPr>
        <xdr:cNvPr id="136394" name="Рисунок 48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7962720"/>
          <a:ext cx="0" cy="1196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1179</xdr:row>
      <xdr:rowOff>30480</xdr:rowOff>
    </xdr:from>
    <xdr:to>
      <xdr:col>6</xdr:col>
      <xdr:colOff>0</xdr:colOff>
      <xdr:row>1182</xdr:row>
      <xdr:rowOff>15241</xdr:rowOff>
    </xdr:to>
    <xdr:pic>
      <xdr:nvPicPr>
        <xdr:cNvPr id="136395" name="Рисунок 48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75817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1178</xdr:row>
      <xdr:rowOff>30480</xdr:rowOff>
    </xdr:from>
    <xdr:to>
      <xdr:col>6</xdr:col>
      <xdr:colOff>0</xdr:colOff>
      <xdr:row>1181</xdr:row>
      <xdr:rowOff>60959</xdr:rowOff>
    </xdr:to>
    <xdr:pic>
      <xdr:nvPicPr>
        <xdr:cNvPr id="136396" name="Рисунок 49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7391220"/>
          <a:ext cx="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1174</xdr:row>
      <xdr:rowOff>15240</xdr:rowOff>
    </xdr:from>
    <xdr:to>
      <xdr:col>6</xdr:col>
      <xdr:colOff>0</xdr:colOff>
      <xdr:row>1181</xdr:row>
      <xdr:rowOff>2243</xdr:rowOff>
    </xdr:to>
    <xdr:pic>
      <xdr:nvPicPr>
        <xdr:cNvPr id="136397" name="Рисунок 491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96613980"/>
          <a:ext cx="0" cy="1318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1175</xdr:row>
      <xdr:rowOff>30480</xdr:rowOff>
    </xdr:from>
    <xdr:to>
      <xdr:col>6</xdr:col>
      <xdr:colOff>0</xdr:colOff>
      <xdr:row>1181</xdr:row>
      <xdr:rowOff>76200</xdr:rowOff>
    </xdr:to>
    <xdr:pic>
      <xdr:nvPicPr>
        <xdr:cNvPr id="136398" name="Рисунок 49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6819720"/>
          <a:ext cx="0" cy="1188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1173</xdr:row>
      <xdr:rowOff>30480</xdr:rowOff>
    </xdr:from>
    <xdr:to>
      <xdr:col>6</xdr:col>
      <xdr:colOff>0</xdr:colOff>
      <xdr:row>1176</xdr:row>
      <xdr:rowOff>15238</xdr:rowOff>
    </xdr:to>
    <xdr:pic>
      <xdr:nvPicPr>
        <xdr:cNvPr id="136399" name="Рисунок 49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64387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1172</xdr:row>
      <xdr:rowOff>30480</xdr:rowOff>
    </xdr:from>
    <xdr:to>
      <xdr:col>6</xdr:col>
      <xdr:colOff>0</xdr:colOff>
      <xdr:row>1175</xdr:row>
      <xdr:rowOff>53339</xdr:rowOff>
    </xdr:to>
    <xdr:pic>
      <xdr:nvPicPr>
        <xdr:cNvPr id="136400" name="Рисунок 49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96248220"/>
          <a:ext cx="0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1198</xdr:row>
      <xdr:rowOff>0</xdr:rowOff>
    </xdr:from>
    <xdr:to>
      <xdr:col>6</xdr:col>
      <xdr:colOff>0</xdr:colOff>
      <xdr:row>1200</xdr:row>
      <xdr:rowOff>27385</xdr:rowOff>
    </xdr:to>
    <xdr:pic>
      <xdr:nvPicPr>
        <xdr:cNvPr id="136401" name="Рисунок 495" descr="4oro3rj15ltfksy_b8b134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173980" y="101170740"/>
          <a:ext cx="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1198</xdr:row>
      <xdr:rowOff>0</xdr:rowOff>
    </xdr:from>
    <xdr:to>
      <xdr:col>6</xdr:col>
      <xdr:colOff>0</xdr:colOff>
      <xdr:row>1200</xdr:row>
      <xdr:rowOff>27385</xdr:rowOff>
    </xdr:to>
    <xdr:pic>
      <xdr:nvPicPr>
        <xdr:cNvPr id="136402" name="Рисунок 496" descr="2 (3)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356860" y="101170740"/>
          <a:ext cx="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1198</xdr:row>
      <xdr:rowOff>0</xdr:rowOff>
    </xdr:from>
    <xdr:to>
      <xdr:col>6</xdr:col>
      <xdr:colOff>0</xdr:colOff>
      <xdr:row>1200</xdr:row>
      <xdr:rowOff>27385</xdr:rowOff>
    </xdr:to>
    <xdr:pic>
      <xdr:nvPicPr>
        <xdr:cNvPr id="136403" name="Рисунок 497" descr="дашин каприз 2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800600" y="101170740"/>
          <a:ext cx="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525780</xdr:colOff>
      <xdr:row>1230</xdr:row>
      <xdr:rowOff>53340</xdr:rowOff>
    </xdr:from>
    <xdr:to>
      <xdr:col>5</xdr:col>
      <xdr:colOff>1816826</xdr:colOff>
      <xdr:row>1243</xdr:row>
      <xdr:rowOff>2243</xdr:rowOff>
    </xdr:to>
    <xdr:pic>
      <xdr:nvPicPr>
        <xdr:cNvPr id="136406" name="Picture 1024" descr="http://luchski.ru/storage/photo/resized/xy_1100x650/g/wjpy0urpr1tjj4q_4ef30534.jpg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3848100" y="109743240"/>
          <a:ext cx="1295400" cy="2423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160020</xdr:colOff>
      <xdr:row>1245</xdr:row>
      <xdr:rowOff>91440</xdr:rowOff>
    </xdr:from>
    <xdr:to>
      <xdr:col>5</xdr:col>
      <xdr:colOff>1397726</xdr:colOff>
      <xdr:row>1254</xdr:row>
      <xdr:rowOff>103160</xdr:rowOff>
    </xdr:to>
    <xdr:pic>
      <xdr:nvPicPr>
        <xdr:cNvPr id="136407" name="Рисунок 148" descr="IMAG3075small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3482340" y="112638840"/>
          <a:ext cx="1242060" cy="1760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1338943</xdr:colOff>
      <xdr:row>1248</xdr:row>
      <xdr:rowOff>218803</xdr:rowOff>
    </xdr:from>
    <xdr:to>
      <xdr:col>5</xdr:col>
      <xdr:colOff>2581003</xdr:colOff>
      <xdr:row>1257</xdr:row>
      <xdr:rowOff>147469</xdr:rowOff>
    </xdr:to>
    <xdr:pic>
      <xdr:nvPicPr>
        <xdr:cNvPr id="136408" name="Рисунок 149" descr="IMAG3081small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4659086" y="113375803"/>
          <a:ext cx="1242060" cy="18886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251460</xdr:colOff>
      <xdr:row>1252</xdr:row>
      <xdr:rowOff>114300</xdr:rowOff>
    </xdr:from>
    <xdr:to>
      <xdr:col>5</xdr:col>
      <xdr:colOff>1313906</xdr:colOff>
      <xdr:row>1259</xdr:row>
      <xdr:rowOff>238148</xdr:rowOff>
    </xdr:to>
    <xdr:pic>
      <xdr:nvPicPr>
        <xdr:cNvPr id="136409" name="Рисунок 150" descr="IMAG3079small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3573780" y="114482880"/>
          <a:ext cx="1066800" cy="1783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563880</xdr:colOff>
      <xdr:row>1202</xdr:row>
      <xdr:rowOff>0</xdr:rowOff>
    </xdr:from>
    <xdr:to>
      <xdr:col>5</xdr:col>
      <xdr:colOff>2220686</xdr:colOff>
      <xdr:row>1213</xdr:row>
      <xdr:rowOff>48843</xdr:rowOff>
    </xdr:to>
    <xdr:pic>
      <xdr:nvPicPr>
        <xdr:cNvPr id="136410" name="Рисунок 504" descr="кутка 1 (1)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886200" y="104355900"/>
          <a:ext cx="1661160" cy="2125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502920</xdr:colOff>
      <xdr:row>1216</xdr:row>
      <xdr:rowOff>99060</xdr:rowOff>
    </xdr:from>
    <xdr:to>
      <xdr:col>5</xdr:col>
      <xdr:colOff>2296886</xdr:colOff>
      <xdr:row>1228</xdr:row>
      <xdr:rowOff>114301</xdr:rowOff>
    </xdr:to>
    <xdr:pic>
      <xdr:nvPicPr>
        <xdr:cNvPr id="136411" name="Рисунок 505" descr="кутка 2 (1)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825240" y="107121960"/>
          <a:ext cx="1798320" cy="2301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602</xdr:row>
      <xdr:rowOff>30480</xdr:rowOff>
    </xdr:from>
    <xdr:to>
      <xdr:col>6</xdr:col>
      <xdr:colOff>0</xdr:colOff>
      <xdr:row>605</xdr:row>
      <xdr:rowOff>45719</xdr:rowOff>
    </xdr:to>
    <xdr:pic>
      <xdr:nvPicPr>
        <xdr:cNvPr id="136412" name="Рисунок 47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8435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655</xdr:row>
      <xdr:rowOff>0</xdr:rowOff>
    </xdr:from>
    <xdr:to>
      <xdr:col>6</xdr:col>
      <xdr:colOff>0</xdr:colOff>
      <xdr:row>657</xdr:row>
      <xdr:rowOff>164557</xdr:rowOff>
    </xdr:to>
    <xdr:pic>
      <xdr:nvPicPr>
        <xdr:cNvPr id="136413" name="Рисунок 47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1292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652</xdr:row>
      <xdr:rowOff>22860</xdr:rowOff>
    </xdr:from>
    <xdr:to>
      <xdr:col>6</xdr:col>
      <xdr:colOff>0</xdr:colOff>
      <xdr:row>657</xdr:row>
      <xdr:rowOff>7618</xdr:rowOff>
    </xdr:to>
    <xdr:pic>
      <xdr:nvPicPr>
        <xdr:cNvPr id="136414" name="Рисунок 48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70523100"/>
          <a:ext cx="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655</xdr:row>
      <xdr:rowOff>0</xdr:rowOff>
    </xdr:from>
    <xdr:to>
      <xdr:col>6</xdr:col>
      <xdr:colOff>0</xdr:colOff>
      <xdr:row>658</xdr:row>
      <xdr:rowOff>15241</xdr:rowOff>
    </xdr:to>
    <xdr:pic>
      <xdr:nvPicPr>
        <xdr:cNvPr id="136415" name="Рисунок 48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1102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651</xdr:row>
      <xdr:rowOff>30480</xdr:rowOff>
    </xdr:from>
    <xdr:to>
      <xdr:col>6</xdr:col>
      <xdr:colOff>0</xdr:colOff>
      <xdr:row>654</xdr:row>
      <xdr:rowOff>1</xdr:rowOff>
    </xdr:to>
    <xdr:pic>
      <xdr:nvPicPr>
        <xdr:cNvPr id="136416" name="Рисунок 48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0340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649</xdr:row>
      <xdr:rowOff>22860</xdr:rowOff>
    </xdr:from>
    <xdr:to>
      <xdr:col>6</xdr:col>
      <xdr:colOff>0</xdr:colOff>
      <xdr:row>653</xdr:row>
      <xdr:rowOff>121919</xdr:rowOff>
    </xdr:to>
    <xdr:pic>
      <xdr:nvPicPr>
        <xdr:cNvPr id="136417" name="Рисунок 48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9951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650</xdr:row>
      <xdr:rowOff>30480</xdr:rowOff>
    </xdr:from>
    <xdr:to>
      <xdr:col>6</xdr:col>
      <xdr:colOff>0</xdr:colOff>
      <xdr:row>653</xdr:row>
      <xdr:rowOff>45720</xdr:rowOff>
    </xdr:to>
    <xdr:pic>
      <xdr:nvPicPr>
        <xdr:cNvPr id="136418" name="Рисунок 48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0149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648</xdr:row>
      <xdr:rowOff>30480</xdr:rowOff>
    </xdr:from>
    <xdr:to>
      <xdr:col>6</xdr:col>
      <xdr:colOff>0</xdr:colOff>
      <xdr:row>651</xdr:row>
      <xdr:rowOff>2241</xdr:rowOff>
    </xdr:to>
    <xdr:pic>
      <xdr:nvPicPr>
        <xdr:cNvPr id="136419" name="Рисунок 48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9768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646</xdr:row>
      <xdr:rowOff>22860</xdr:rowOff>
    </xdr:from>
    <xdr:to>
      <xdr:col>6</xdr:col>
      <xdr:colOff>0</xdr:colOff>
      <xdr:row>650</xdr:row>
      <xdr:rowOff>121919</xdr:rowOff>
    </xdr:to>
    <xdr:pic>
      <xdr:nvPicPr>
        <xdr:cNvPr id="136420" name="Рисунок 48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93801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647</xdr:row>
      <xdr:rowOff>30480</xdr:rowOff>
    </xdr:from>
    <xdr:to>
      <xdr:col>6</xdr:col>
      <xdr:colOff>0</xdr:colOff>
      <xdr:row>650</xdr:row>
      <xdr:rowOff>45719</xdr:rowOff>
    </xdr:to>
    <xdr:pic>
      <xdr:nvPicPr>
        <xdr:cNvPr id="136421" name="Рисунок 50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9578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645</xdr:row>
      <xdr:rowOff>30480</xdr:rowOff>
    </xdr:from>
    <xdr:to>
      <xdr:col>6</xdr:col>
      <xdr:colOff>0</xdr:colOff>
      <xdr:row>648</xdr:row>
      <xdr:rowOff>2242</xdr:rowOff>
    </xdr:to>
    <xdr:pic>
      <xdr:nvPicPr>
        <xdr:cNvPr id="136422" name="Рисунок 50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91972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643</xdr:row>
      <xdr:rowOff>22860</xdr:rowOff>
    </xdr:from>
    <xdr:to>
      <xdr:col>6</xdr:col>
      <xdr:colOff>0</xdr:colOff>
      <xdr:row>647</xdr:row>
      <xdr:rowOff>121920</xdr:rowOff>
    </xdr:to>
    <xdr:pic>
      <xdr:nvPicPr>
        <xdr:cNvPr id="136423" name="Рисунок 50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68808600"/>
          <a:ext cx="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644</xdr:row>
      <xdr:rowOff>30480</xdr:rowOff>
    </xdr:from>
    <xdr:to>
      <xdr:col>6</xdr:col>
      <xdr:colOff>0</xdr:colOff>
      <xdr:row>647</xdr:row>
      <xdr:rowOff>45721</xdr:rowOff>
    </xdr:to>
    <xdr:pic>
      <xdr:nvPicPr>
        <xdr:cNvPr id="136424" name="Рисунок 50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9006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642</xdr:row>
      <xdr:rowOff>30480</xdr:rowOff>
    </xdr:from>
    <xdr:to>
      <xdr:col>6</xdr:col>
      <xdr:colOff>0</xdr:colOff>
      <xdr:row>645</xdr:row>
      <xdr:rowOff>64</xdr:rowOff>
    </xdr:to>
    <xdr:pic>
      <xdr:nvPicPr>
        <xdr:cNvPr id="136425" name="Рисунок 51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68625720"/>
          <a:ext cx="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332</xdr:row>
      <xdr:rowOff>15240</xdr:rowOff>
    </xdr:from>
    <xdr:to>
      <xdr:col>6</xdr:col>
      <xdr:colOff>0</xdr:colOff>
      <xdr:row>336</xdr:row>
      <xdr:rowOff>102982</xdr:rowOff>
    </xdr:to>
    <xdr:pic>
      <xdr:nvPicPr>
        <xdr:cNvPr id="136426" name="Рисунок 51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1084480"/>
          <a:ext cx="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333</xdr:row>
      <xdr:rowOff>30480</xdr:rowOff>
    </xdr:from>
    <xdr:to>
      <xdr:col>6</xdr:col>
      <xdr:colOff>0</xdr:colOff>
      <xdr:row>336</xdr:row>
      <xdr:rowOff>27762</xdr:rowOff>
    </xdr:to>
    <xdr:pic>
      <xdr:nvPicPr>
        <xdr:cNvPr id="136427" name="Рисунок 51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12902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330</xdr:row>
      <xdr:rowOff>15240</xdr:rowOff>
    </xdr:from>
    <xdr:to>
      <xdr:col>6</xdr:col>
      <xdr:colOff>0</xdr:colOff>
      <xdr:row>334</xdr:row>
      <xdr:rowOff>91438</xdr:rowOff>
    </xdr:to>
    <xdr:pic>
      <xdr:nvPicPr>
        <xdr:cNvPr id="136428" name="Рисунок 51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0703480"/>
          <a:ext cx="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331</xdr:row>
      <xdr:rowOff>30480</xdr:rowOff>
    </xdr:from>
    <xdr:to>
      <xdr:col>6</xdr:col>
      <xdr:colOff>0</xdr:colOff>
      <xdr:row>334</xdr:row>
      <xdr:rowOff>15238</xdr:rowOff>
    </xdr:to>
    <xdr:pic>
      <xdr:nvPicPr>
        <xdr:cNvPr id="136429" name="Рисунок 51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09092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328</xdr:row>
      <xdr:rowOff>15240</xdr:rowOff>
    </xdr:from>
    <xdr:to>
      <xdr:col>6</xdr:col>
      <xdr:colOff>0</xdr:colOff>
      <xdr:row>332</xdr:row>
      <xdr:rowOff>91441</xdr:rowOff>
    </xdr:to>
    <xdr:pic>
      <xdr:nvPicPr>
        <xdr:cNvPr id="136430" name="Рисунок 517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50322480"/>
          <a:ext cx="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329</xdr:row>
      <xdr:rowOff>30480</xdr:rowOff>
    </xdr:from>
    <xdr:to>
      <xdr:col>6</xdr:col>
      <xdr:colOff>0</xdr:colOff>
      <xdr:row>332</xdr:row>
      <xdr:rowOff>15240</xdr:rowOff>
    </xdr:to>
    <xdr:pic>
      <xdr:nvPicPr>
        <xdr:cNvPr id="136431" name="Рисунок 51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05282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326</xdr:row>
      <xdr:rowOff>15240</xdr:rowOff>
    </xdr:from>
    <xdr:to>
      <xdr:col>6</xdr:col>
      <xdr:colOff>0</xdr:colOff>
      <xdr:row>330</xdr:row>
      <xdr:rowOff>91441</xdr:rowOff>
    </xdr:to>
    <xdr:pic>
      <xdr:nvPicPr>
        <xdr:cNvPr id="136432" name="Рисунок 51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49941480"/>
          <a:ext cx="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327</xdr:row>
      <xdr:rowOff>30480</xdr:rowOff>
    </xdr:from>
    <xdr:to>
      <xdr:col>6</xdr:col>
      <xdr:colOff>0</xdr:colOff>
      <xdr:row>330</xdr:row>
      <xdr:rowOff>15242</xdr:rowOff>
    </xdr:to>
    <xdr:pic>
      <xdr:nvPicPr>
        <xdr:cNvPr id="136433" name="Рисунок 52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501472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324</xdr:row>
      <xdr:rowOff>15240</xdr:rowOff>
    </xdr:from>
    <xdr:to>
      <xdr:col>6</xdr:col>
      <xdr:colOff>0</xdr:colOff>
      <xdr:row>328</xdr:row>
      <xdr:rowOff>91438</xdr:rowOff>
    </xdr:to>
    <xdr:pic>
      <xdr:nvPicPr>
        <xdr:cNvPr id="136434" name="Рисунок 521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49560480"/>
          <a:ext cx="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325</xdr:row>
      <xdr:rowOff>30480</xdr:rowOff>
    </xdr:from>
    <xdr:to>
      <xdr:col>6</xdr:col>
      <xdr:colOff>0</xdr:colOff>
      <xdr:row>328</xdr:row>
      <xdr:rowOff>15237</xdr:rowOff>
    </xdr:to>
    <xdr:pic>
      <xdr:nvPicPr>
        <xdr:cNvPr id="136435" name="Рисунок 52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497662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322</xdr:row>
      <xdr:rowOff>22860</xdr:rowOff>
    </xdr:from>
    <xdr:to>
      <xdr:col>6</xdr:col>
      <xdr:colOff>0</xdr:colOff>
      <xdr:row>326</xdr:row>
      <xdr:rowOff>73845</xdr:rowOff>
    </xdr:to>
    <xdr:pic>
      <xdr:nvPicPr>
        <xdr:cNvPr id="136436" name="Рисунок 52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49187100"/>
          <a:ext cx="0" cy="830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323</xdr:row>
      <xdr:rowOff>30480</xdr:rowOff>
    </xdr:from>
    <xdr:to>
      <xdr:col>6</xdr:col>
      <xdr:colOff>0</xdr:colOff>
      <xdr:row>326</xdr:row>
      <xdr:rowOff>15240</xdr:rowOff>
    </xdr:to>
    <xdr:pic>
      <xdr:nvPicPr>
        <xdr:cNvPr id="136437" name="Рисунок 52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49385220"/>
          <a:ext cx="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289</xdr:row>
      <xdr:rowOff>0</xdr:rowOff>
    </xdr:from>
    <xdr:to>
      <xdr:col>6</xdr:col>
      <xdr:colOff>0</xdr:colOff>
      <xdr:row>291</xdr:row>
      <xdr:rowOff>25401</xdr:rowOff>
    </xdr:to>
    <xdr:pic>
      <xdr:nvPicPr>
        <xdr:cNvPr id="136440" name="Рисунок 534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4535424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305</xdr:row>
      <xdr:rowOff>15240</xdr:rowOff>
    </xdr:from>
    <xdr:to>
      <xdr:col>6</xdr:col>
      <xdr:colOff>0</xdr:colOff>
      <xdr:row>307</xdr:row>
      <xdr:rowOff>58783</xdr:rowOff>
    </xdr:to>
    <xdr:pic>
      <xdr:nvPicPr>
        <xdr:cNvPr id="136441" name="Рисунок 534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69180" y="4841748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654</xdr:row>
      <xdr:rowOff>30480</xdr:rowOff>
    </xdr:from>
    <xdr:to>
      <xdr:col>6</xdr:col>
      <xdr:colOff>0</xdr:colOff>
      <xdr:row>657</xdr:row>
      <xdr:rowOff>45720</xdr:rowOff>
    </xdr:to>
    <xdr:pic>
      <xdr:nvPicPr>
        <xdr:cNvPr id="136442" name="Рисунок 47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09117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653</xdr:row>
      <xdr:rowOff>30480</xdr:rowOff>
    </xdr:from>
    <xdr:to>
      <xdr:col>6</xdr:col>
      <xdr:colOff>0</xdr:colOff>
      <xdr:row>656</xdr:row>
      <xdr:rowOff>45720</xdr:rowOff>
    </xdr:to>
    <xdr:pic>
      <xdr:nvPicPr>
        <xdr:cNvPr id="136443" name="Рисунок 48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960620" y="70721220"/>
          <a:ext cx="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174172</xdr:colOff>
      <xdr:row>375</xdr:row>
      <xdr:rowOff>87086</xdr:rowOff>
    </xdr:from>
    <xdr:to>
      <xdr:col>5</xdr:col>
      <xdr:colOff>990600</xdr:colOff>
      <xdr:row>387</xdr:row>
      <xdr:rowOff>80000</xdr:rowOff>
    </xdr:to>
    <xdr:pic>
      <xdr:nvPicPr>
        <xdr:cNvPr id="371" name="Рисунок 370" descr="amacesbm2l8ylwc_bd161d0a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494315" y="54896657"/>
          <a:ext cx="816428" cy="2360421"/>
        </a:xfrm>
        <a:prstGeom prst="rect">
          <a:avLst/>
        </a:prstGeom>
      </xdr:spPr>
    </xdr:pic>
    <xdr:clientData/>
  </xdr:twoCellAnchor>
  <xdr:twoCellAnchor editAs="oneCell">
    <xdr:from>
      <xdr:col>5</xdr:col>
      <xdr:colOff>1110343</xdr:colOff>
      <xdr:row>375</xdr:row>
      <xdr:rowOff>87086</xdr:rowOff>
    </xdr:from>
    <xdr:to>
      <xdr:col>5</xdr:col>
      <xdr:colOff>2042673</xdr:colOff>
      <xdr:row>386</xdr:row>
      <xdr:rowOff>174309</xdr:rowOff>
    </xdr:to>
    <xdr:pic>
      <xdr:nvPicPr>
        <xdr:cNvPr id="372" name="Рисунок 371" descr="blbiknppeeone1c_549270ab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4430486" y="52349400"/>
          <a:ext cx="932330" cy="2264229"/>
        </a:xfrm>
        <a:prstGeom prst="rect">
          <a:avLst/>
        </a:prstGeom>
      </xdr:spPr>
    </xdr:pic>
    <xdr:clientData/>
  </xdr:twoCellAnchor>
  <xdr:twoCellAnchor editAs="oneCell">
    <xdr:from>
      <xdr:col>5</xdr:col>
      <xdr:colOff>147745</xdr:colOff>
      <xdr:row>552</xdr:row>
      <xdr:rowOff>10229</xdr:rowOff>
    </xdr:from>
    <xdr:to>
      <xdr:col>5</xdr:col>
      <xdr:colOff>2472871</xdr:colOff>
      <xdr:row>562</xdr:row>
      <xdr:rowOff>201974</xdr:rowOff>
    </xdr:to>
    <xdr:pic>
      <xdr:nvPicPr>
        <xdr:cNvPr id="376" name="Рисунок 375" descr="113-23.jpg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3820034" y="153365024"/>
          <a:ext cx="2325126" cy="2266589"/>
        </a:xfrm>
        <a:prstGeom prst="rect">
          <a:avLst/>
        </a:prstGeom>
      </xdr:spPr>
    </xdr:pic>
    <xdr:clientData/>
  </xdr:twoCellAnchor>
  <xdr:twoCellAnchor editAs="oneCell">
    <xdr:from>
      <xdr:col>5</xdr:col>
      <xdr:colOff>220338</xdr:colOff>
      <xdr:row>564</xdr:row>
      <xdr:rowOff>131283</xdr:rowOff>
    </xdr:from>
    <xdr:to>
      <xdr:col>5</xdr:col>
      <xdr:colOff>2405350</xdr:colOff>
      <xdr:row>576</xdr:row>
      <xdr:rowOff>86409</xdr:rowOff>
    </xdr:to>
    <xdr:pic>
      <xdr:nvPicPr>
        <xdr:cNvPr id="377" name="Рисунок 376" descr="113-32.jpg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3892627" y="156093403"/>
          <a:ext cx="2185012" cy="2268669"/>
        </a:xfrm>
        <a:prstGeom prst="rect">
          <a:avLst/>
        </a:prstGeom>
      </xdr:spPr>
    </xdr:pic>
    <xdr:clientData/>
  </xdr:twoCellAnchor>
  <xdr:twoCellAnchor editAs="oneCell">
    <xdr:from>
      <xdr:col>5</xdr:col>
      <xdr:colOff>165184</xdr:colOff>
      <xdr:row>577</xdr:row>
      <xdr:rowOff>76198</xdr:rowOff>
    </xdr:from>
    <xdr:to>
      <xdr:col>5</xdr:col>
      <xdr:colOff>2469615</xdr:colOff>
      <xdr:row>589</xdr:row>
      <xdr:rowOff>159117</xdr:rowOff>
    </xdr:to>
    <xdr:pic>
      <xdr:nvPicPr>
        <xdr:cNvPr id="378" name="Рисунок 377" descr="113-31.jpg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3837473" y="158544656"/>
          <a:ext cx="2304431" cy="2396461"/>
        </a:xfrm>
        <a:prstGeom prst="rect">
          <a:avLst/>
        </a:prstGeom>
      </xdr:spPr>
    </xdr:pic>
    <xdr:clientData/>
  </xdr:twoCellAnchor>
  <xdr:twoCellAnchor editAs="oneCell">
    <xdr:from>
      <xdr:col>5</xdr:col>
      <xdr:colOff>118848</xdr:colOff>
      <xdr:row>590</xdr:row>
      <xdr:rowOff>118037</xdr:rowOff>
    </xdr:from>
    <xdr:to>
      <xdr:col>5</xdr:col>
      <xdr:colOff>2359446</xdr:colOff>
      <xdr:row>602</xdr:row>
      <xdr:rowOff>144047</xdr:rowOff>
    </xdr:to>
    <xdr:pic>
      <xdr:nvPicPr>
        <xdr:cNvPr id="379" name="Рисунок 378" descr="113-131.jpg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3791137" y="161092832"/>
          <a:ext cx="2240598" cy="2339552"/>
        </a:xfrm>
        <a:prstGeom prst="rect">
          <a:avLst/>
        </a:prstGeom>
      </xdr:spPr>
    </xdr:pic>
    <xdr:clientData/>
  </xdr:twoCellAnchor>
  <xdr:twoCellAnchor editAs="oneCell">
    <xdr:from>
      <xdr:col>5</xdr:col>
      <xdr:colOff>219657</xdr:colOff>
      <xdr:row>720</xdr:row>
      <xdr:rowOff>103321</xdr:rowOff>
    </xdr:from>
    <xdr:to>
      <xdr:col>5</xdr:col>
      <xdr:colOff>2491758</xdr:colOff>
      <xdr:row>732</xdr:row>
      <xdr:rowOff>25830</xdr:rowOff>
    </xdr:to>
    <xdr:pic>
      <xdr:nvPicPr>
        <xdr:cNvPr id="380" name="Рисунок 379" descr="111-134.jpg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3887589" y="186199219"/>
          <a:ext cx="2272101" cy="2247255"/>
        </a:xfrm>
        <a:prstGeom prst="rect">
          <a:avLst/>
        </a:prstGeom>
      </xdr:spPr>
    </xdr:pic>
    <xdr:clientData/>
  </xdr:twoCellAnchor>
  <xdr:twoCellAnchor editAs="oneCell">
    <xdr:from>
      <xdr:col>5</xdr:col>
      <xdr:colOff>337457</xdr:colOff>
      <xdr:row>733</xdr:row>
      <xdr:rowOff>152400</xdr:rowOff>
    </xdr:from>
    <xdr:to>
      <xdr:col>5</xdr:col>
      <xdr:colOff>2581274</xdr:colOff>
      <xdr:row>744</xdr:row>
      <xdr:rowOff>122821</xdr:rowOff>
    </xdr:to>
    <xdr:pic>
      <xdr:nvPicPr>
        <xdr:cNvPr id="381" name="Рисунок 380" descr="111-232.jpg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3657600" y="75340029"/>
          <a:ext cx="2253342" cy="2125794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272144</xdr:colOff>
      <xdr:row>746</xdr:row>
      <xdr:rowOff>163286</xdr:rowOff>
    </xdr:from>
    <xdr:to>
      <xdr:col>5</xdr:col>
      <xdr:colOff>2318658</xdr:colOff>
      <xdr:row>757</xdr:row>
      <xdr:rowOff>47231</xdr:rowOff>
    </xdr:to>
    <xdr:pic>
      <xdr:nvPicPr>
        <xdr:cNvPr id="382" name="Рисунок 381" descr="111-322.jpg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3592287" y="77898172"/>
          <a:ext cx="2046514" cy="2039316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272143</xdr:colOff>
      <xdr:row>760</xdr:row>
      <xdr:rowOff>21771</xdr:rowOff>
    </xdr:from>
    <xdr:to>
      <xdr:col>5</xdr:col>
      <xdr:colOff>2383971</xdr:colOff>
      <xdr:row>770</xdr:row>
      <xdr:rowOff>159367</xdr:rowOff>
    </xdr:to>
    <xdr:pic>
      <xdr:nvPicPr>
        <xdr:cNvPr id="383" name="Рисунок 382" descr="111-344.jpg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3592286" y="80499857"/>
          <a:ext cx="2111828" cy="2097025"/>
        </a:xfrm>
        <a:prstGeom prst="rect">
          <a:avLst/>
        </a:prstGeom>
      </xdr:spPr>
    </xdr:pic>
    <xdr:clientData/>
  </xdr:twoCellAnchor>
  <xdr:twoCellAnchor editAs="oneCell">
    <xdr:from>
      <xdr:col>5</xdr:col>
      <xdr:colOff>181662</xdr:colOff>
      <xdr:row>772</xdr:row>
      <xdr:rowOff>156071</xdr:rowOff>
    </xdr:from>
    <xdr:to>
      <xdr:col>5</xdr:col>
      <xdr:colOff>2458750</xdr:colOff>
      <xdr:row>784</xdr:row>
      <xdr:rowOff>82627</xdr:rowOff>
    </xdr:to>
    <xdr:pic>
      <xdr:nvPicPr>
        <xdr:cNvPr id="384" name="Рисунок 383" descr="111-131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3853951" y="176168890"/>
          <a:ext cx="2277088" cy="2240097"/>
        </a:xfrm>
        <a:prstGeom prst="rect">
          <a:avLst/>
        </a:prstGeom>
      </xdr:spPr>
    </xdr:pic>
    <xdr:clientData/>
  </xdr:twoCellAnchor>
  <xdr:twoCellAnchor editAs="oneCell">
    <xdr:from>
      <xdr:col>5</xdr:col>
      <xdr:colOff>457199</xdr:colOff>
      <xdr:row>786</xdr:row>
      <xdr:rowOff>76199</xdr:rowOff>
    </xdr:from>
    <xdr:to>
      <xdr:col>5</xdr:col>
      <xdr:colOff>2397571</xdr:colOff>
      <xdr:row>796</xdr:row>
      <xdr:rowOff>43543</xdr:rowOff>
    </xdr:to>
    <xdr:pic>
      <xdr:nvPicPr>
        <xdr:cNvPr id="385" name="Рисунок 384" descr="111-314.jpg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3777342" y="85648799"/>
          <a:ext cx="1940372" cy="1926771"/>
        </a:xfrm>
        <a:prstGeom prst="rect">
          <a:avLst/>
        </a:prstGeom>
      </xdr:spPr>
    </xdr:pic>
    <xdr:clientData/>
  </xdr:twoCellAnchor>
  <xdr:twoCellAnchor editAs="oneCell">
    <xdr:from>
      <xdr:col>5</xdr:col>
      <xdr:colOff>446314</xdr:colOff>
      <xdr:row>798</xdr:row>
      <xdr:rowOff>185058</xdr:rowOff>
    </xdr:from>
    <xdr:to>
      <xdr:col>5</xdr:col>
      <xdr:colOff>2329542</xdr:colOff>
      <xdr:row>809</xdr:row>
      <xdr:rowOff>1045</xdr:rowOff>
    </xdr:to>
    <xdr:pic>
      <xdr:nvPicPr>
        <xdr:cNvPr id="386" name="Рисунок 385" descr="111-434.jpg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3766457" y="88108972"/>
          <a:ext cx="1883228" cy="1971359"/>
        </a:xfrm>
        <a:prstGeom prst="rect">
          <a:avLst/>
        </a:prstGeom>
      </xdr:spPr>
    </xdr:pic>
    <xdr:clientData/>
  </xdr:twoCellAnchor>
  <xdr:twoCellAnchor editAs="oneCell">
    <xdr:from>
      <xdr:col>5</xdr:col>
      <xdr:colOff>413658</xdr:colOff>
      <xdr:row>811</xdr:row>
      <xdr:rowOff>152400</xdr:rowOff>
    </xdr:from>
    <xdr:to>
      <xdr:col>5</xdr:col>
      <xdr:colOff>2144486</xdr:colOff>
      <xdr:row>822</xdr:row>
      <xdr:rowOff>54655</xdr:rowOff>
    </xdr:to>
    <xdr:pic>
      <xdr:nvPicPr>
        <xdr:cNvPr id="387" name="Рисунок 386" descr="111-3.jpg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3810001" y="97993200"/>
          <a:ext cx="1730828" cy="205762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655</xdr:row>
      <xdr:rowOff>0</xdr:rowOff>
    </xdr:from>
    <xdr:to>
      <xdr:col>6</xdr:col>
      <xdr:colOff>0</xdr:colOff>
      <xdr:row>657</xdr:row>
      <xdr:rowOff>164557</xdr:rowOff>
    </xdr:to>
    <xdr:pic>
      <xdr:nvPicPr>
        <xdr:cNvPr id="392" name="Рисунок 32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68087966"/>
          <a:ext cx="0" cy="55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655</xdr:row>
      <xdr:rowOff>0</xdr:rowOff>
    </xdr:from>
    <xdr:to>
      <xdr:col>6</xdr:col>
      <xdr:colOff>0</xdr:colOff>
      <xdr:row>658</xdr:row>
      <xdr:rowOff>15241</xdr:rowOff>
    </xdr:to>
    <xdr:pic>
      <xdr:nvPicPr>
        <xdr:cNvPr id="393" name="Рисунок 47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68087966"/>
          <a:ext cx="0" cy="603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704</xdr:row>
      <xdr:rowOff>22860</xdr:rowOff>
    </xdr:from>
    <xdr:to>
      <xdr:col>6</xdr:col>
      <xdr:colOff>0</xdr:colOff>
      <xdr:row>709</xdr:row>
      <xdr:rowOff>7618</xdr:rowOff>
    </xdr:to>
    <xdr:pic>
      <xdr:nvPicPr>
        <xdr:cNvPr id="394" name="Рисунок 48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052457" y="70235717"/>
          <a:ext cx="0" cy="964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703</xdr:row>
      <xdr:rowOff>30480</xdr:rowOff>
    </xdr:from>
    <xdr:to>
      <xdr:col>6</xdr:col>
      <xdr:colOff>0</xdr:colOff>
      <xdr:row>706</xdr:row>
      <xdr:rowOff>2</xdr:rowOff>
    </xdr:to>
    <xdr:pic>
      <xdr:nvPicPr>
        <xdr:cNvPr id="395" name="Рисунок 48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0047394"/>
          <a:ext cx="0" cy="557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701</xdr:row>
      <xdr:rowOff>22860</xdr:rowOff>
    </xdr:from>
    <xdr:to>
      <xdr:col>6</xdr:col>
      <xdr:colOff>0</xdr:colOff>
      <xdr:row>705</xdr:row>
      <xdr:rowOff>121918</xdr:rowOff>
    </xdr:to>
    <xdr:pic>
      <xdr:nvPicPr>
        <xdr:cNvPr id="396" name="Рисунок 48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052457" y="69647889"/>
          <a:ext cx="0" cy="882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702</xdr:row>
      <xdr:rowOff>30480</xdr:rowOff>
    </xdr:from>
    <xdr:to>
      <xdr:col>6</xdr:col>
      <xdr:colOff>0</xdr:colOff>
      <xdr:row>705</xdr:row>
      <xdr:rowOff>45719</xdr:rowOff>
    </xdr:to>
    <xdr:pic>
      <xdr:nvPicPr>
        <xdr:cNvPr id="397" name="Рисунок 48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69851451"/>
          <a:ext cx="0" cy="603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700</xdr:row>
      <xdr:rowOff>30480</xdr:rowOff>
    </xdr:from>
    <xdr:to>
      <xdr:col>6</xdr:col>
      <xdr:colOff>0</xdr:colOff>
      <xdr:row>703</xdr:row>
      <xdr:rowOff>2240</xdr:rowOff>
    </xdr:to>
    <xdr:pic>
      <xdr:nvPicPr>
        <xdr:cNvPr id="398" name="Рисунок 48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69459566"/>
          <a:ext cx="0" cy="55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698</xdr:row>
      <xdr:rowOff>22860</xdr:rowOff>
    </xdr:from>
    <xdr:to>
      <xdr:col>6</xdr:col>
      <xdr:colOff>0</xdr:colOff>
      <xdr:row>702</xdr:row>
      <xdr:rowOff>121921</xdr:rowOff>
    </xdr:to>
    <xdr:pic>
      <xdr:nvPicPr>
        <xdr:cNvPr id="399" name="Рисунок 48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052457" y="69060060"/>
          <a:ext cx="0" cy="882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699</xdr:row>
      <xdr:rowOff>30480</xdr:rowOff>
    </xdr:from>
    <xdr:to>
      <xdr:col>6</xdr:col>
      <xdr:colOff>0</xdr:colOff>
      <xdr:row>702</xdr:row>
      <xdr:rowOff>45720</xdr:rowOff>
    </xdr:to>
    <xdr:pic>
      <xdr:nvPicPr>
        <xdr:cNvPr id="400" name="Рисунок 50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69263623"/>
          <a:ext cx="0" cy="603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697</xdr:row>
      <xdr:rowOff>30480</xdr:rowOff>
    </xdr:from>
    <xdr:to>
      <xdr:col>6</xdr:col>
      <xdr:colOff>0</xdr:colOff>
      <xdr:row>700</xdr:row>
      <xdr:rowOff>2242</xdr:rowOff>
    </xdr:to>
    <xdr:pic>
      <xdr:nvPicPr>
        <xdr:cNvPr id="401" name="Рисунок 50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68871737"/>
          <a:ext cx="0" cy="551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695</xdr:row>
      <xdr:rowOff>22860</xdr:rowOff>
    </xdr:from>
    <xdr:to>
      <xdr:col>6</xdr:col>
      <xdr:colOff>0</xdr:colOff>
      <xdr:row>699</xdr:row>
      <xdr:rowOff>121919</xdr:rowOff>
    </xdr:to>
    <xdr:pic>
      <xdr:nvPicPr>
        <xdr:cNvPr id="402" name="Рисунок 50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052457" y="68472231"/>
          <a:ext cx="0" cy="882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696</xdr:row>
      <xdr:rowOff>30480</xdr:rowOff>
    </xdr:from>
    <xdr:to>
      <xdr:col>6</xdr:col>
      <xdr:colOff>0</xdr:colOff>
      <xdr:row>699</xdr:row>
      <xdr:rowOff>45720</xdr:rowOff>
    </xdr:to>
    <xdr:pic>
      <xdr:nvPicPr>
        <xdr:cNvPr id="403" name="Рисунок 50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68675794"/>
          <a:ext cx="0" cy="603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694</xdr:row>
      <xdr:rowOff>30480</xdr:rowOff>
    </xdr:from>
    <xdr:to>
      <xdr:col>6</xdr:col>
      <xdr:colOff>0</xdr:colOff>
      <xdr:row>697</xdr:row>
      <xdr:rowOff>64</xdr:rowOff>
    </xdr:to>
    <xdr:pic>
      <xdr:nvPicPr>
        <xdr:cNvPr id="404" name="Рисунок 51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68283909"/>
          <a:ext cx="0" cy="5497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706</xdr:row>
      <xdr:rowOff>30480</xdr:rowOff>
    </xdr:from>
    <xdr:to>
      <xdr:col>6</xdr:col>
      <xdr:colOff>0</xdr:colOff>
      <xdr:row>709</xdr:row>
      <xdr:rowOff>45718</xdr:rowOff>
    </xdr:to>
    <xdr:pic>
      <xdr:nvPicPr>
        <xdr:cNvPr id="405" name="Рисунок 47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0635223"/>
          <a:ext cx="0" cy="603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705</xdr:row>
      <xdr:rowOff>30480</xdr:rowOff>
    </xdr:from>
    <xdr:to>
      <xdr:col>6</xdr:col>
      <xdr:colOff>0</xdr:colOff>
      <xdr:row>708</xdr:row>
      <xdr:rowOff>45720</xdr:rowOff>
    </xdr:to>
    <xdr:pic>
      <xdr:nvPicPr>
        <xdr:cNvPr id="406" name="Рисунок 48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0439280"/>
          <a:ext cx="0" cy="603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665</xdr:row>
      <xdr:rowOff>22860</xdr:rowOff>
    </xdr:from>
    <xdr:to>
      <xdr:col>6</xdr:col>
      <xdr:colOff>0</xdr:colOff>
      <xdr:row>670</xdr:row>
      <xdr:rowOff>7619</xdr:rowOff>
    </xdr:to>
    <xdr:pic>
      <xdr:nvPicPr>
        <xdr:cNvPr id="409" name="Рисунок 48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052457" y="76114003"/>
          <a:ext cx="0" cy="964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664</xdr:row>
      <xdr:rowOff>30480</xdr:rowOff>
    </xdr:from>
    <xdr:to>
      <xdr:col>6</xdr:col>
      <xdr:colOff>0</xdr:colOff>
      <xdr:row>667</xdr:row>
      <xdr:rowOff>1</xdr:rowOff>
    </xdr:to>
    <xdr:pic>
      <xdr:nvPicPr>
        <xdr:cNvPr id="410" name="Рисунок 48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5925680"/>
          <a:ext cx="0" cy="557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662</xdr:row>
      <xdr:rowOff>22860</xdr:rowOff>
    </xdr:from>
    <xdr:to>
      <xdr:col>6</xdr:col>
      <xdr:colOff>0</xdr:colOff>
      <xdr:row>666</xdr:row>
      <xdr:rowOff>121918</xdr:rowOff>
    </xdr:to>
    <xdr:pic>
      <xdr:nvPicPr>
        <xdr:cNvPr id="411" name="Рисунок 48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052457" y="75526174"/>
          <a:ext cx="0" cy="882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663</xdr:row>
      <xdr:rowOff>30480</xdr:rowOff>
    </xdr:from>
    <xdr:to>
      <xdr:col>6</xdr:col>
      <xdr:colOff>0</xdr:colOff>
      <xdr:row>666</xdr:row>
      <xdr:rowOff>45719</xdr:rowOff>
    </xdr:to>
    <xdr:pic>
      <xdr:nvPicPr>
        <xdr:cNvPr id="412" name="Рисунок 48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5729737"/>
          <a:ext cx="0" cy="603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661</xdr:row>
      <xdr:rowOff>30480</xdr:rowOff>
    </xdr:from>
    <xdr:to>
      <xdr:col>6</xdr:col>
      <xdr:colOff>0</xdr:colOff>
      <xdr:row>664</xdr:row>
      <xdr:rowOff>2240</xdr:rowOff>
    </xdr:to>
    <xdr:pic>
      <xdr:nvPicPr>
        <xdr:cNvPr id="413" name="Рисунок 48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5337851"/>
          <a:ext cx="0" cy="55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659</xdr:row>
      <xdr:rowOff>22860</xdr:rowOff>
    </xdr:from>
    <xdr:to>
      <xdr:col>6</xdr:col>
      <xdr:colOff>0</xdr:colOff>
      <xdr:row>663</xdr:row>
      <xdr:rowOff>121920</xdr:rowOff>
    </xdr:to>
    <xdr:pic>
      <xdr:nvPicPr>
        <xdr:cNvPr id="414" name="Рисунок 48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052457" y="74938346"/>
          <a:ext cx="0" cy="882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660</xdr:row>
      <xdr:rowOff>30480</xdr:rowOff>
    </xdr:from>
    <xdr:to>
      <xdr:col>6</xdr:col>
      <xdr:colOff>0</xdr:colOff>
      <xdr:row>663</xdr:row>
      <xdr:rowOff>45722</xdr:rowOff>
    </xdr:to>
    <xdr:pic>
      <xdr:nvPicPr>
        <xdr:cNvPr id="415" name="Рисунок 50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5141909"/>
          <a:ext cx="0" cy="603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658</xdr:row>
      <xdr:rowOff>30480</xdr:rowOff>
    </xdr:from>
    <xdr:to>
      <xdr:col>6</xdr:col>
      <xdr:colOff>0</xdr:colOff>
      <xdr:row>661</xdr:row>
      <xdr:rowOff>2240</xdr:rowOff>
    </xdr:to>
    <xdr:pic>
      <xdr:nvPicPr>
        <xdr:cNvPr id="416" name="Рисунок 50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4750023"/>
          <a:ext cx="0" cy="551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656</xdr:row>
      <xdr:rowOff>22860</xdr:rowOff>
    </xdr:from>
    <xdr:to>
      <xdr:col>6</xdr:col>
      <xdr:colOff>0</xdr:colOff>
      <xdr:row>660</xdr:row>
      <xdr:rowOff>121917</xdr:rowOff>
    </xdr:to>
    <xdr:pic>
      <xdr:nvPicPr>
        <xdr:cNvPr id="417" name="Рисунок 50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052457" y="74350517"/>
          <a:ext cx="0" cy="882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657</xdr:row>
      <xdr:rowOff>30480</xdr:rowOff>
    </xdr:from>
    <xdr:to>
      <xdr:col>6</xdr:col>
      <xdr:colOff>0</xdr:colOff>
      <xdr:row>660</xdr:row>
      <xdr:rowOff>45718</xdr:rowOff>
    </xdr:to>
    <xdr:pic>
      <xdr:nvPicPr>
        <xdr:cNvPr id="418" name="Рисунок 50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4554080"/>
          <a:ext cx="0" cy="603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655</xdr:row>
      <xdr:rowOff>30480</xdr:rowOff>
    </xdr:from>
    <xdr:to>
      <xdr:col>6</xdr:col>
      <xdr:colOff>0</xdr:colOff>
      <xdr:row>658</xdr:row>
      <xdr:rowOff>65</xdr:rowOff>
    </xdr:to>
    <xdr:pic>
      <xdr:nvPicPr>
        <xdr:cNvPr id="419" name="Рисунок 51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4162194"/>
          <a:ext cx="0" cy="549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667</xdr:row>
      <xdr:rowOff>30480</xdr:rowOff>
    </xdr:from>
    <xdr:to>
      <xdr:col>6</xdr:col>
      <xdr:colOff>0</xdr:colOff>
      <xdr:row>670</xdr:row>
      <xdr:rowOff>45719</xdr:rowOff>
    </xdr:to>
    <xdr:pic>
      <xdr:nvPicPr>
        <xdr:cNvPr id="420" name="Рисунок 47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6513509"/>
          <a:ext cx="0" cy="603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666</xdr:row>
      <xdr:rowOff>30480</xdr:rowOff>
    </xdr:from>
    <xdr:to>
      <xdr:col>6</xdr:col>
      <xdr:colOff>0</xdr:colOff>
      <xdr:row>669</xdr:row>
      <xdr:rowOff>45721</xdr:rowOff>
    </xdr:to>
    <xdr:pic>
      <xdr:nvPicPr>
        <xdr:cNvPr id="421" name="Рисунок 48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6317566"/>
          <a:ext cx="0" cy="603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678</xdr:row>
      <xdr:rowOff>22860</xdr:rowOff>
    </xdr:from>
    <xdr:to>
      <xdr:col>6</xdr:col>
      <xdr:colOff>0</xdr:colOff>
      <xdr:row>683</xdr:row>
      <xdr:rowOff>7619</xdr:rowOff>
    </xdr:to>
    <xdr:pic>
      <xdr:nvPicPr>
        <xdr:cNvPr id="424" name="Рисунок 48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052457" y="79053146"/>
          <a:ext cx="0" cy="964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677</xdr:row>
      <xdr:rowOff>30480</xdr:rowOff>
    </xdr:from>
    <xdr:to>
      <xdr:col>6</xdr:col>
      <xdr:colOff>0</xdr:colOff>
      <xdr:row>680</xdr:row>
      <xdr:rowOff>1</xdr:rowOff>
    </xdr:to>
    <xdr:pic>
      <xdr:nvPicPr>
        <xdr:cNvPr id="425" name="Рисунок 48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8864823"/>
          <a:ext cx="0" cy="557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675</xdr:row>
      <xdr:rowOff>22860</xdr:rowOff>
    </xdr:from>
    <xdr:to>
      <xdr:col>6</xdr:col>
      <xdr:colOff>0</xdr:colOff>
      <xdr:row>679</xdr:row>
      <xdr:rowOff>121920</xdr:rowOff>
    </xdr:to>
    <xdr:pic>
      <xdr:nvPicPr>
        <xdr:cNvPr id="426" name="Рисунок 48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052457" y="78465317"/>
          <a:ext cx="0" cy="882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676</xdr:row>
      <xdr:rowOff>30480</xdr:rowOff>
    </xdr:from>
    <xdr:to>
      <xdr:col>6</xdr:col>
      <xdr:colOff>0</xdr:colOff>
      <xdr:row>679</xdr:row>
      <xdr:rowOff>45721</xdr:rowOff>
    </xdr:to>
    <xdr:pic>
      <xdr:nvPicPr>
        <xdr:cNvPr id="427" name="Рисунок 48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8668880"/>
          <a:ext cx="0" cy="603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674</xdr:row>
      <xdr:rowOff>30480</xdr:rowOff>
    </xdr:from>
    <xdr:to>
      <xdr:col>6</xdr:col>
      <xdr:colOff>0</xdr:colOff>
      <xdr:row>677</xdr:row>
      <xdr:rowOff>2240</xdr:rowOff>
    </xdr:to>
    <xdr:pic>
      <xdr:nvPicPr>
        <xdr:cNvPr id="428" name="Рисунок 48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8276994"/>
          <a:ext cx="0" cy="55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672</xdr:row>
      <xdr:rowOff>22860</xdr:rowOff>
    </xdr:from>
    <xdr:to>
      <xdr:col>6</xdr:col>
      <xdr:colOff>0</xdr:colOff>
      <xdr:row>676</xdr:row>
      <xdr:rowOff>121918</xdr:rowOff>
    </xdr:to>
    <xdr:pic>
      <xdr:nvPicPr>
        <xdr:cNvPr id="429" name="Рисунок 48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052457" y="77877489"/>
          <a:ext cx="0" cy="882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673</xdr:row>
      <xdr:rowOff>30480</xdr:rowOff>
    </xdr:from>
    <xdr:to>
      <xdr:col>6</xdr:col>
      <xdr:colOff>0</xdr:colOff>
      <xdr:row>676</xdr:row>
      <xdr:rowOff>45718</xdr:rowOff>
    </xdr:to>
    <xdr:pic>
      <xdr:nvPicPr>
        <xdr:cNvPr id="430" name="Рисунок 50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8081051"/>
          <a:ext cx="0" cy="603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671</xdr:row>
      <xdr:rowOff>30480</xdr:rowOff>
    </xdr:from>
    <xdr:to>
      <xdr:col>6</xdr:col>
      <xdr:colOff>0</xdr:colOff>
      <xdr:row>674</xdr:row>
      <xdr:rowOff>2242</xdr:rowOff>
    </xdr:to>
    <xdr:pic>
      <xdr:nvPicPr>
        <xdr:cNvPr id="431" name="Рисунок 50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7689166"/>
          <a:ext cx="0" cy="551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669</xdr:row>
      <xdr:rowOff>22860</xdr:rowOff>
    </xdr:from>
    <xdr:to>
      <xdr:col>6</xdr:col>
      <xdr:colOff>0</xdr:colOff>
      <xdr:row>673</xdr:row>
      <xdr:rowOff>121920</xdr:rowOff>
    </xdr:to>
    <xdr:pic>
      <xdr:nvPicPr>
        <xdr:cNvPr id="432" name="Рисунок 50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052457" y="77289660"/>
          <a:ext cx="0" cy="882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670</xdr:row>
      <xdr:rowOff>30480</xdr:rowOff>
    </xdr:from>
    <xdr:to>
      <xdr:col>6</xdr:col>
      <xdr:colOff>0</xdr:colOff>
      <xdr:row>673</xdr:row>
      <xdr:rowOff>45722</xdr:rowOff>
    </xdr:to>
    <xdr:pic>
      <xdr:nvPicPr>
        <xdr:cNvPr id="433" name="Рисунок 50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7493223"/>
          <a:ext cx="0" cy="603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668</xdr:row>
      <xdr:rowOff>30480</xdr:rowOff>
    </xdr:from>
    <xdr:to>
      <xdr:col>6</xdr:col>
      <xdr:colOff>0</xdr:colOff>
      <xdr:row>671</xdr:row>
      <xdr:rowOff>64</xdr:rowOff>
    </xdr:to>
    <xdr:pic>
      <xdr:nvPicPr>
        <xdr:cNvPr id="434" name="Рисунок 51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7101337"/>
          <a:ext cx="0" cy="549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680</xdr:row>
      <xdr:rowOff>30480</xdr:rowOff>
    </xdr:from>
    <xdr:to>
      <xdr:col>6</xdr:col>
      <xdr:colOff>0</xdr:colOff>
      <xdr:row>683</xdr:row>
      <xdr:rowOff>45719</xdr:rowOff>
    </xdr:to>
    <xdr:pic>
      <xdr:nvPicPr>
        <xdr:cNvPr id="435" name="Рисунок 47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9452651"/>
          <a:ext cx="0" cy="603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679</xdr:row>
      <xdr:rowOff>30480</xdr:rowOff>
    </xdr:from>
    <xdr:to>
      <xdr:col>6</xdr:col>
      <xdr:colOff>0</xdr:colOff>
      <xdr:row>682</xdr:row>
      <xdr:rowOff>45720</xdr:rowOff>
    </xdr:to>
    <xdr:pic>
      <xdr:nvPicPr>
        <xdr:cNvPr id="436" name="Рисунок 48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52457" y="79256709"/>
          <a:ext cx="0" cy="603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653142</xdr:colOff>
      <xdr:row>28</xdr:row>
      <xdr:rowOff>184462</xdr:rowOff>
    </xdr:from>
    <xdr:to>
      <xdr:col>5</xdr:col>
      <xdr:colOff>1764572</xdr:colOff>
      <xdr:row>28</xdr:row>
      <xdr:rowOff>1219200</xdr:rowOff>
    </xdr:to>
    <xdr:pic>
      <xdr:nvPicPr>
        <xdr:cNvPr id="442" name="Рисунок 441" descr="cz29cr6s0l7cwjv_18416df6.jpg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4049485" y="19974691"/>
          <a:ext cx="1111430" cy="103473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834</xdr:row>
      <xdr:rowOff>30480</xdr:rowOff>
    </xdr:from>
    <xdr:to>
      <xdr:col>6</xdr:col>
      <xdr:colOff>0</xdr:colOff>
      <xdr:row>837</xdr:row>
      <xdr:rowOff>2243</xdr:rowOff>
    </xdr:to>
    <xdr:pic>
      <xdr:nvPicPr>
        <xdr:cNvPr id="446" name="Рисунок 44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128657" y="100222594"/>
          <a:ext cx="0" cy="55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424543</xdr:colOff>
      <xdr:row>868</xdr:row>
      <xdr:rowOff>119741</xdr:rowOff>
    </xdr:from>
    <xdr:to>
      <xdr:col>5</xdr:col>
      <xdr:colOff>2318657</xdr:colOff>
      <xdr:row>878</xdr:row>
      <xdr:rowOff>141071</xdr:rowOff>
    </xdr:to>
    <xdr:pic>
      <xdr:nvPicPr>
        <xdr:cNvPr id="445" name="Рисунок 444" descr="куртка фиолетовая 1.JPG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3897086" y="111284655"/>
          <a:ext cx="1894114" cy="1980757"/>
        </a:xfrm>
        <a:prstGeom prst="rect">
          <a:avLst/>
        </a:prstGeom>
      </xdr:spPr>
    </xdr:pic>
    <xdr:clientData/>
  </xdr:twoCellAnchor>
  <xdr:twoCellAnchor editAs="oneCell">
    <xdr:from>
      <xdr:col>5</xdr:col>
      <xdr:colOff>424542</xdr:colOff>
      <xdr:row>890</xdr:row>
      <xdr:rowOff>141514</xdr:rowOff>
    </xdr:from>
    <xdr:to>
      <xdr:col>5</xdr:col>
      <xdr:colOff>2274025</xdr:colOff>
      <xdr:row>900</xdr:row>
      <xdr:rowOff>106272</xdr:rowOff>
    </xdr:to>
    <xdr:pic>
      <xdr:nvPicPr>
        <xdr:cNvPr id="455" name="Рисунок 454" descr="1qxr008o7lk1dcm_9c4e769c.jpg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3897085" y="115617171"/>
          <a:ext cx="1849483" cy="1924187"/>
        </a:xfrm>
        <a:prstGeom prst="rect">
          <a:avLst/>
        </a:prstGeom>
      </xdr:spPr>
    </xdr:pic>
    <xdr:clientData/>
  </xdr:twoCellAnchor>
  <xdr:twoCellAnchor editAs="oneCell">
    <xdr:from>
      <xdr:col>5</xdr:col>
      <xdr:colOff>359229</xdr:colOff>
      <xdr:row>978</xdr:row>
      <xdr:rowOff>76200</xdr:rowOff>
    </xdr:from>
    <xdr:to>
      <xdr:col>5</xdr:col>
      <xdr:colOff>2275115</xdr:colOff>
      <xdr:row>988</xdr:row>
      <xdr:rowOff>149859</xdr:rowOff>
    </xdr:to>
    <xdr:pic>
      <xdr:nvPicPr>
        <xdr:cNvPr id="461" name="Рисунок 460" descr="35k29vcubrp9x8y_dde7af24.jpg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016829" y="122017971"/>
          <a:ext cx="1915886" cy="2033088"/>
        </a:xfrm>
        <a:prstGeom prst="rect">
          <a:avLst/>
        </a:prstGeom>
      </xdr:spPr>
    </xdr:pic>
    <xdr:clientData/>
  </xdr:twoCellAnchor>
  <xdr:twoCellAnchor editAs="oneCell">
    <xdr:from>
      <xdr:col>5</xdr:col>
      <xdr:colOff>391886</xdr:colOff>
      <xdr:row>1000</xdr:row>
      <xdr:rowOff>32657</xdr:rowOff>
    </xdr:from>
    <xdr:to>
      <xdr:col>5</xdr:col>
      <xdr:colOff>2307772</xdr:colOff>
      <xdr:row>1010</xdr:row>
      <xdr:rowOff>161051</xdr:rowOff>
    </xdr:to>
    <xdr:pic>
      <xdr:nvPicPr>
        <xdr:cNvPr id="465" name="Рисунок 464" descr="yom8dvxspha5u21_87a444fc.jpg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049486" y="126285171"/>
          <a:ext cx="1915886" cy="208782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1011</xdr:row>
      <xdr:rowOff>21772</xdr:rowOff>
    </xdr:from>
    <xdr:to>
      <xdr:col>5</xdr:col>
      <xdr:colOff>2329543</xdr:colOff>
      <xdr:row>1021</xdr:row>
      <xdr:rowOff>183034</xdr:rowOff>
    </xdr:to>
    <xdr:pic>
      <xdr:nvPicPr>
        <xdr:cNvPr id="469" name="Рисунок 468" descr="h8x6dxaguiyb776_9f45bb6c.jpg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038600" y="130585029"/>
          <a:ext cx="1948543" cy="2120693"/>
        </a:xfrm>
        <a:prstGeom prst="rect">
          <a:avLst/>
        </a:prstGeom>
      </xdr:spPr>
    </xdr:pic>
    <xdr:clientData/>
  </xdr:twoCellAnchor>
  <xdr:twoCellAnchor editAs="oneCell">
    <xdr:from>
      <xdr:col>5</xdr:col>
      <xdr:colOff>295835</xdr:colOff>
      <xdr:row>1022</xdr:row>
      <xdr:rowOff>17929</xdr:rowOff>
    </xdr:from>
    <xdr:to>
      <xdr:col>5</xdr:col>
      <xdr:colOff>2241177</xdr:colOff>
      <xdr:row>1032</xdr:row>
      <xdr:rowOff>159258</xdr:rowOff>
    </xdr:to>
    <xdr:pic>
      <xdr:nvPicPr>
        <xdr:cNvPr id="456" name="Рисунок 455" descr="pll7zl5i172564i_61655cc1.jpg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3971364" y="126976094"/>
          <a:ext cx="1945342" cy="202391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1054</xdr:row>
      <xdr:rowOff>30480</xdr:rowOff>
    </xdr:from>
    <xdr:to>
      <xdr:col>6</xdr:col>
      <xdr:colOff>0</xdr:colOff>
      <xdr:row>1057</xdr:row>
      <xdr:rowOff>45720</xdr:rowOff>
    </xdr:to>
    <xdr:pic>
      <xdr:nvPicPr>
        <xdr:cNvPr id="479" name="Рисунок 36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82936080"/>
          <a:ext cx="0" cy="580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1064</xdr:row>
      <xdr:rowOff>22860</xdr:rowOff>
    </xdr:from>
    <xdr:to>
      <xdr:col>6</xdr:col>
      <xdr:colOff>0</xdr:colOff>
      <xdr:row>1068</xdr:row>
      <xdr:rowOff>76203</xdr:rowOff>
    </xdr:to>
    <xdr:pic>
      <xdr:nvPicPr>
        <xdr:cNvPr id="480" name="Рисунок 38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84811048"/>
          <a:ext cx="0" cy="806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1065</xdr:row>
      <xdr:rowOff>30480</xdr:rowOff>
    </xdr:from>
    <xdr:to>
      <xdr:col>6</xdr:col>
      <xdr:colOff>0</xdr:colOff>
      <xdr:row>1068</xdr:row>
      <xdr:rowOff>2242</xdr:rowOff>
    </xdr:to>
    <xdr:pic>
      <xdr:nvPicPr>
        <xdr:cNvPr id="481" name="Рисунок 38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85006927"/>
          <a:ext cx="0" cy="536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1063</xdr:row>
      <xdr:rowOff>30480</xdr:rowOff>
    </xdr:from>
    <xdr:to>
      <xdr:col>6</xdr:col>
      <xdr:colOff>0</xdr:colOff>
      <xdr:row>1066</xdr:row>
      <xdr:rowOff>62</xdr:rowOff>
    </xdr:to>
    <xdr:pic>
      <xdr:nvPicPr>
        <xdr:cNvPr id="482" name="Рисунок 38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84630409"/>
          <a:ext cx="0" cy="53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1061</xdr:row>
      <xdr:rowOff>22860</xdr:rowOff>
    </xdr:from>
    <xdr:to>
      <xdr:col>6</xdr:col>
      <xdr:colOff>0</xdr:colOff>
      <xdr:row>1065</xdr:row>
      <xdr:rowOff>121921</xdr:rowOff>
    </xdr:to>
    <xdr:pic>
      <xdr:nvPicPr>
        <xdr:cNvPr id="483" name="Рисунок 38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84246272"/>
          <a:ext cx="0" cy="852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1062</xdr:row>
      <xdr:rowOff>30480</xdr:rowOff>
    </xdr:from>
    <xdr:to>
      <xdr:col>6</xdr:col>
      <xdr:colOff>0</xdr:colOff>
      <xdr:row>1065</xdr:row>
      <xdr:rowOff>45719</xdr:rowOff>
    </xdr:to>
    <xdr:pic>
      <xdr:nvPicPr>
        <xdr:cNvPr id="484" name="Рисунок 38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84442151"/>
          <a:ext cx="0" cy="580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1060</xdr:row>
      <xdr:rowOff>30480</xdr:rowOff>
    </xdr:from>
    <xdr:to>
      <xdr:col>6</xdr:col>
      <xdr:colOff>0</xdr:colOff>
      <xdr:row>1063</xdr:row>
      <xdr:rowOff>1</xdr:rowOff>
    </xdr:to>
    <xdr:pic>
      <xdr:nvPicPr>
        <xdr:cNvPr id="485" name="Рисунок 38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84065633"/>
          <a:ext cx="0" cy="534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1058</xdr:row>
      <xdr:rowOff>22860</xdr:rowOff>
    </xdr:from>
    <xdr:to>
      <xdr:col>6</xdr:col>
      <xdr:colOff>0</xdr:colOff>
      <xdr:row>1062</xdr:row>
      <xdr:rowOff>121921</xdr:rowOff>
    </xdr:to>
    <xdr:pic>
      <xdr:nvPicPr>
        <xdr:cNvPr id="486" name="Рисунок 38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83681495"/>
          <a:ext cx="0" cy="852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1059</xdr:row>
      <xdr:rowOff>30480</xdr:rowOff>
    </xdr:from>
    <xdr:to>
      <xdr:col>6</xdr:col>
      <xdr:colOff>0</xdr:colOff>
      <xdr:row>1062</xdr:row>
      <xdr:rowOff>45721</xdr:rowOff>
    </xdr:to>
    <xdr:pic>
      <xdr:nvPicPr>
        <xdr:cNvPr id="487" name="Рисунок 38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83877374"/>
          <a:ext cx="0" cy="580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1056</xdr:row>
      <xdr:rowOff>22860</xdr:rowOff>
    </xdr:from>
    <xdr:to>
      <xdr:col>6</xdr:col>
      <xdr:colOff>0</xdr:colOff>
      <xdr:row>1060</xdr:row>
      <xdr:rowOff>76198</xdr:rowOff>
    </xdr:to>
    <xdr:pic>
      <xdr:nvPicPr>
        <xdr:cNvPr id="488" name="Рисунок 39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83304978"/>
          <a:ext cx="0" cy="806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1057</xdr:row>
      <xdr:rowOff>30480</xdr:rowOff>
    </xdr:from>
    <xdr:to>
      <xdr:col>6</xdr:col>
      <xdr:colOff>0</xdr:colOff>
      <xdr:row>1060</xdr:row>
      <xdr:rowOff>2240</xdr:rowOff>
    </xdr:to>
    <xdr:pic>
      <xdr:nvPicPr>
        <xdr:cNvPr id="489" name="Рисунок 39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83500856"/>
          <a:ext cx="0" cy="536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1055</xdr:row>
      <xdr:rowOff>30480</xdr:rowOff>
    </xdr:from>
    <xdr:to>
      <xdr:col>6</xdr:col>
      <xdr:colOff>0</xdr:colOff>
      <xdr:row>1058</xdr:row>
      <xdr:rowOff>2242</xdr:rowOff>
    </xdr:to>
    <xdr:pic>
      <xdr:nvPicPr>
        <xdr:cNvPr id="490" name="Рисунок 39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83124339"/>
          <a:ext cx="0" cy="536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272144</xdr:colOff>
      <xdr:row>1055</xdr:row>
      <xdr:rowOff>163286</xdr:rowOff>
    </xdr:from>
    <xdr:to>
      <xdr:col>5</xdr:col>
      <xdr:colOff>2318658</xdr:colOff>
      <xdr:row>1066</xdr:row>
      <xdr:rowOff>47230</xdr:rowOff>
    </xdr:to>
    <xdr:pic>
      <xdr:nvPicPr>
        <xdr:cNvPr id="491" name="Рисунок 490" descr="111-322.jpg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3947673" y="83257145"/>
          <a:ext cx="2046514" cy="195479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1067</xdr:row>
      <xdr:rowOff>30480</xdr:rowOff>
    </xdr:from>
    <xdr:to>
      <xdr:col>6</xdr:col>
      <xdr:colOff>0</xdr:colOff>
      <xdr:row>1070</xdr:row>
      <xdr:rowOff>45720</xdr:rowOff>
    </xdr:to>
    <xdr:pic>
      <xdr:nvPicPr>
        <xdr:cNvPr id="493" name="Рисунок 36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133012927"/>
          <a:ext cx="0" cy="580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1077</xdr:row>
      <xdr:rowOff>22860</xdr:rowOff>
    </xdr:from>
    <xdr:to>
      <xdr:col>6</xdr:col>
      <xdr:colOff>0</xdr:colOff>
      <xdr:row>1081</xdr:row>
      <xdr:rowOff>76201</xdr:rowOff>
    </xdr:to>
    <xdr:pic>
      <xdr:nvPicPr>
        <xdr:cNvPr id="494" name="Рисунок 38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134887895"/>
          <a:ext cx="0" cy="806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1078</xdr:row>
      <xdr:rowOff>30480</xdr:rowOff>
    </xdr:from>
    <xdr:to>
      <xdr:col>6</xdr:col>
      <xdr:colOff>0</xdr:colOff>
      <xdr:row>1081</xdr:row>
      <xdr:rowOff>2242</xdr:rowOff>
    </xdr:to>
    <xdr:pic>
      <xdr:nvPicPr>
        <xdr:cNvPr id="495" name="Рисунок 38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135083774"/>
          <a:ext cx="0" cy="536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1076</xdr:row>
      <xdr:rowOff>30480</xdr:rowOff>
    </xdr:from>
    <xdr:to>
      <xdr:col>6</xdr:col>
      <xdr:colOff>0</xdr:colOff>
      <xdr:row>1079</xdr:row>
      <xdr:rowOff>64</xdr:rowOff>
    </xdr:to>
    <xdr:pic>
      <xdr:nvPicPr>
        <xdr:cNvPr id="496" name="Рисунок 38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134707256"/>
          <a:ext cx="0" cy="53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1074</xdr:row>
      <xdr:rowOff>22860</xdr:rowOff>
    </xdr:from>
    <xdr:to>
      <xdr:col>6</xdr:col>
      <xdr:colOff>0</xdr:colOff>
      <xdr:row>1078</xdr:row>
      <xdr:rowOff>121916</xdr:rowOff>
    </xdr:to>
    <xdr:pic>
      <xdr:nvPicPr>
        <xdr:cNvPr id="497" name="Рисунок 38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134323119"/>
          <a:ext cx="0" cy="852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1075</xdr:row>
      <xdr:rowOff>30480</xdr:rowOff>
    </xdr:from>
    <xdr:to>
      <xdr:col>6</xdr:col>
      <xdr:colOff>0</xdr:colOff>
      <xdr:row>1078</xdr:row>
      <xdr:rowOff>45718</xdr:rowOff>
    </xdr:to>
    <xdr:pic>
      <xdr:nvPicPr>
        <xdr:cNvPr id="498" name="Рисунок 38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134518998"/>
          <a:ext cx="0" cy="580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1073</xdr:row>
      <xdr:rowOff>30480</xdr:rowOff>
    </xdr:from>
    <xdr:to>
      <xdr:col>6</xdr:col>
      <xdr:colOff>0</xdr:colOff>
      <xdr:row>1076</xdr:row>
      <xdr:rowOff>0</xdr:rowOff>
    </xdr:to>
    <xdr:pic>
      <xdr:nvPicPr>
        <xdr:cNvPr id="499" name="Рисунок 38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134142480"/>
          <a:ext cx="0" cy="534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1071</xdr:row>
      <xdr:rowOff>22860</xdr:rowOff>
    </xdr:from>
    <xdr:to>
      <xdr:col>6</xdr:col>
      <xdr:colOff>0</xdr:colOff>
      <xdr:row>1075</xdr:row>
      <xdr:rowOff>121921</xdr:rowOff>
    </xdr:to>
    <xdr:pic>
      <xdr:nvPicPr>
        <xdr:cNvPr id="500" name="Рисунок 38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133758342"/>
          <a:ext cx="0" cy="852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1072</xdr:row>
      <xdr:rowOff>30480</xdr:rowOff>
    </xdr:from>
    <xdr:to>
      <xdr:col>6</xdr:col>
      <xdr:colOff>0</xdr:colOff>
      <xdr:row>1075</xdr:row>
      <xdr:rowOff>45722</xdr:rowOff>
    </xdr:to>
    <xdr:pic>
      <xdr:nvPicPr>
        <xdr:cNvPr id="501" name="Рисунок 38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133954221"/>
          <a:ext cx="0" cy="580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1069</xdr:row>
      <xdr:rowOff>22860</xdr:rowOff>
    </xdr:from>
    <xdr:to>
      <xdr:col>6</xdr:col>
      <xdr:colOff>0</xdr:colOff>
      <xdr:row>1073</xdr:row>
      <xdr:rowOff>76199</xdr:rowOff>
    </xdr:to>
    <xdr:pic>
      <xdr:nvPicPr>
        <xdr:cNvPr id="502" name="Рисунок 39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133381825"/>
          <a:ext cx="0" cy="806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1070</xdr:row>
      <xdr:rowOff>30480</xdr:rowOff>
    </xdr:from>
    <xdr:to>
      <xdr:col>6</xdr:col>
      <xdr:colOff>0</xdr:colOff>
      <xdr:row>1073</xdr:row>
      <xdr:rowOff>2242</xdr:rowOff>
    </xdr:to>
    <xdr:pic>
      <xdr:nvPicPr>
        <xdr:cNvPr id="503" name="Рисунок 39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133577704"/>
          <a:ext cx="0" cy="536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1068</xdr:row>
      <xdr:rowOff>30480</xdr:rowOff>
    </xdr:from>
    <xdr:to>
      <xdr:col>6</xdr:col>
      <xdr:colOff>0</xdr:colOff>
      <xdr:row>1071</xdr:row>
      <xdr:rowOff>2238</xdr:rowOff>
    </xdr:to>
    <xdr:pic>
      <xdr:nvPicPr>
        <xdr:cNvPr id="504" name="Рисунок 39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133201186"/>
          <a:ext cx="0" cy="536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224118</xdr:colOff>
      <xdr:row>1068</xdr:row>
      <xdr:rowOff>98612</xdr:rowOff>
    </xdr:from>
    <xdr:to>
      <xdr:col>5</xdr:col>
      <xdr:colOff>2151530</xdr:colOff>
      <xdr:row>1080</xdr:row>
      <xdr:rowOff>130836</xdr:rowOff>
    </xdr:to>
    <xdr:pic>
      <xdr:nvPicPr>
        <xdr:cNvPr id="506" name="Рисунок 505" descr="chywden75jvdrqt_c7969574.jpg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3899647" y="135716683"/>
          <a:ext cx="1927412" cy="229132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642</xdr:row>
      <xdr:rowOff>0</xdr:rowOff>
    </xdr:from>
    <xdr:to>
      <xdr:col>6</xdr:col>
      <xdr:colOff>0</xdr:colOff>
      <xdr:row>646</xdr:row>
      <xdr:rowOff>173020</xdr:rowOff>
    </xdr:to>
    <xdr:pic>
      <xdr:nvPicPr>
        <xdr:cNvPr id="505" name="Рисунок 48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71632931"/>
          <a:ext cx="0" cy="926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642</xdr:row>
      <xdr:rowOff>0</xdr:rowOff>
    </xdr:from>
    <xdr:to>
      <xdr:col>6</xdr:col>
      <xdr:colOff>0</xdr:colOff>
      <xdr:row>644</xdr:row>
      <xdr:rowOff>157780</xdr:rowOff>
    </xdr:to>
    <xdr:pic>
      <xdr:nvPicPr>
        <xdr:cNvPr id="507" name="Рисунок 48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71452292"/>
          <a:ext cx="0" cy="534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642</xdr:row>
      <xdr:rowOff>0</xdr:rowOff>
    </xdr:from>
    <xdr:to>
      <xdr:col>6</xdr:col>
      <xdr:colOff>0</xdr:colOff>
      <xdr:row>646</xdr:row>
      <xdr:rowOff>99061</xdr:rowOff>
    </xdr:to>
    <xdr:pic>
      <xdr:nvPicPr>
        <xdr:cNvPr id="508" name="Рисунок 48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71068154"/>
          <a:ext cx="0" cy="852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642</xdr:row>
      <xdr:rowOff>0</xdr:rowOff>
    </xdr:from>
    <xdr:to>
      <xdr:col>6</xdr:col>
      <xdr:colOff>0</xdr:colOff>
      <xdr:row>645</xdr:row>
      <xdr:rowOff>15239</xdr:rowOff>
    </xdr:to>
    <xdr:pic>
      <xdr:nvPicPr>
        <xdr:cNvPr id="509" name="Рисунок 48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71264033"/>
          <a:ext cx="0" cy="580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642</xdr:row>
      <xdr:rowOff>0</xdr:rowOff>
    </xdr:from>
    <xdr:to>
      <xdr:col>6</xdr:col>
      <xdr:colOff>0</xdr:colOff>
      <xdr:row>644</xdr:row>
      <xdr:rowOff>160019</xdr:rowOff>
    </xdr:to>
    <xdr:pic>
      <xdr:nvPicPr>
        <xdr:cNvPr id="510" name="Рисунок 48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70887515"/>
          <a:ext cx="0" cy="536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642</xdr:row>
      <xdr:rowOff>0</xdr:rowOff>
    </xdr:from>
    <xdr:to>
      <xdr:col>6</xdr:col>
      <xdr:colOff>0</xdr:colOff>
      <xdr:row>646</xdr:row>
      <xdr:rowOff>99063</xdr:rowOff>
    </xdr:to>
    <xdr:pic>
      <xdr:nvPicPr>
        <xdr:cNvPr id="511" name="Рисунок 48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70503378"/>
          <a:ext cx="0" cy="852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642</xdr:row>
      <xdr:rowOff>0</xdr:rowOff>
    </xdr:from>
    <xdr:to>
      <xdr:col>6</xdr:col>
      <xdr:colOff>0</xdr:colOff>
      <xdr:row>645</xdr:row>
      <xdr:rowOff>15240</xdr:rowOff>
    </xdr:to>
    <xdr:pic>
      <xdr:nvPicPr>
        <xdr:cNvPr id="512" name="Рисунок 50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70699256"/>
          <a:ext cx="0" cy="580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642</xdr:row>
      <xdr:rowOff>0</xdr:rowOff>
    </xdr:from>
    <xdr:to>
      <xdr:col>6</xdr:col>
      <xdr:colOff>0</xdr:colOff>
      <xdr:row>644</xdr:row>
      <xdr:rowOff>160021</xdr:rowOff>
    </xdr:to>
    <xdr:pic>
      <xdr:nvPicPr>
        <xdr:cNvPr id="513" name="Рисунок 50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70322739"/>
          <a:ext cx="0" cy="536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642</xdr:row>
      <xdr:rowOff>0</xdr:rowOff>
    </xdr:from>
    <xdr:to>
      <xdr:col>6</xdr:col>
      <xdr:colOff>0</xdr:colOff>
      <xdr:row>646</xdr:row>
      <xdr:rowOff>99061</xdr:rowOff>
    </xdr:to>
    <xdr:pic>
      <xdr:nvPicPr>
        <xdr:cNvPr id="514" name="Рисунок 50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69938601"/>
          <a:ext cx="0" cy="852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642</xdr:row>
      <xdr:rowOff>0</xdr:rowOff>
    </xdr:from>
    <xdr:to>
      <xdr:col>6</xdr:col>
      <xdr:colOff>0</xdr:colOff>
      <xdr:row>645</xdr:row>
      <xdr:rowOff>15239</xdr:rowOff>
    </xdr:to>
    <xdr:pic>
      <xdr:nvPicPr>
        <xdr:cNvPr id="515" name="Рисунок 50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70134480"/>
          <a:ext cx="0" cy="580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642</xdr:row>
      <xdr:rowOff>0</xdr:rowOff>
    </xdr:from>
    <xdr:to>
      <xdr:col>6</xdr:col>
      <xdr:colOff>0</xdr:colOff>
      <xdr:row>644</xdr:row>
      <xdr:rowOff>157842</xdr:rowOff>
    </xdr:to>
    <xdr:pic>
      <xdr:nvPicPr>
        <xdr:cNvPr id="516" name="Рисунок 51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69757962"/>
          <a:ext cx="0" cy="534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642</xdr:row>
      <xdr:rowOff>0</xdr:rowOff>
    </xdr:from>
    <xdr:to>
      <xdr:col>6</xdr:col>
      <xdr:colOff>0</xdr:colOff>
      <xdr:row>645</xdr:row>
      <xdr:rowOff>15238</xdr:rowOff>
    </xdr:to>
    <xdr:pic>
      <xdr:nvPicPr>
        <xdr:cNvPr id="517" name="Рисунок 47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72017068"/>
          <a:ext cx="0" cy="580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642</xdr:row>
      <xdr:rowOff>0</xdr:rowOff>
    </xdr:from>
    <xdr:to>
      <xdr:col>6</xdr:col>
      <xdr:colOff>0</xdr:colOff>
      <xdr:row>645</xdr:row>
      <xdr:rowOff>15240</xdr:rowOff>
    </xdr:to>
    <xdr:pic>
      <xdr:nvPicPr>
        <xdr:cNvPr id="518" name="Рисунок 48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71828809"/>
          <a:ext cx="0" cy="580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</xdr:row>
      <xdr:rowOff>297180</xdr:rowOff>
    </xdr:from>
    <xdr:to>
      <xdr:col>6</xdr:col>
      <xdr:colOff>0</xdr:colOff>
      <xdr:row>43</xdr:row>
      <xdr:rowOff>75303</xdr:rowOff>
    </xdr:to>
    <xdr:pic>
      <xdr:nvPicPr>
        <xdr:cNvPr id="532" name="Рисунок 153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2981601"/>
          <a:ext cx="0" cy="9354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</xdr:row>
      <xdr:rowOff>297180</xdr:rowOff>
    </xdr:from>
    <xdr:to>
      <xdr:col>6</xdr:col>
      <xdr:colOff>0</xdr:colOff>
      <xdr:row>45</xdr:row>
      <xdr:rowOff>22860</xdr:rowOff>
    </xdr:to>
    <xdr:pic>
      <xdr:nvPicPr>
        <xdr:cNvPr id="534" name="Рисунок 156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4112947"/>
          <a:ext cx="0" cy="188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42</xdr:row>
      <xdr:rowOff>297180</xdr:rowOff>
    </xdr:from>
    <xdr:to>
      <xdr:col>6</xdr:col>
      <xdr:colOff>0</xdr:colOff>
      <xdr:row>45</xdr:row>
      <xdr:rowOff>38547</xdr:rowOff>
    </xdr:to>
    <xdr:pic>
      <xdr:nvPicPr>
        <xdr:cNvPr id="535" name="Рисунок 157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3924688"/>
          <a:ext cx="0" cy="374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41</xdr:row>
      <xdr:rowOff>297180</xdr:rowOff>
    </xdr:from>
    <xdr:to>
      <xdr:col>6</xdr:col>
      <xdr:colOff>0</xdr:colOff>
      <xdr:row>43</xdr:row>
      <xdr:rowOff>22858</xdr:rowOff>
    </xdr:to>
    <xdr:pic>
      <xdr:nvPicPr>
        <xdr:cNvPr id="536" name="Рисунок 158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3736429"/>
          <a:ext cx="0" cy="188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40</xdr:row>
      <xdr:rowOff>297180</xdr:rowOff>
    </xdr:from>
    <xdr:to>
      <xdr:col>6</xdr:col>
      <xdr:colOff>0</xdr:colOff>
      <xdr:row>43</xdr:row>
      <xdr:rowOff>40790</xdr:rowOff>
    </xdr:to>
    <xdr:pic>
      <xdr:nvPicPr>
        <xdr:cNvPr id="537" name="Рисунок 159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3548171"/>
          <a:ext cx="0" cy="37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39</xdr:row>
      <xdr:rowOff>297180</xdr:rowOff>
    </xdr:from>
    <xdr:to>
      <xdr:col>6</xdr:col>
      <xdr:colOff>0</xdr:colOff>
      <xdr:row>41</xdr:row>
      <xdr:rowOff>22862</xdr:rowOff>
    </xdr:to>
    <xdr:pic>
      <xdr:nvPicPr>
        <xdr:cNvPr id="538" name="Рисунок 160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3359912"/>
          <a:ext cx="0" cy="188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38</xdr:row>
      <xdr:rowOff>297180</xdr:rowOff>
    </xdr:from>
    <xdr:to>
      <xdr:col>6</xdr:col>
      <xdr:colOff>0</xdr:colOff>
      <xdr:row>41</xdr:row>
      <xdr:rowOff>40790</xdr:rowOff>
    </xdr:to>
    <xdr:pic>
      <xdr:nvPicPr>
        <xdr:cNvPr id="539" name="Рисунок 161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3171653"/>
          <a:ext cx="0" cy="37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45</xdr:row>
      <xdr:rowOff>297180</xdr:rowOff>
    </xdr:from>
    <xdr:to>
      <xdr:col>6</xdr:col>
      <xdr:colOff>0</xdr:colOff>
      <xdr:row>47</xdr:row>
      <xdr:rowOff>22862</xdr:rowOff>
    </xdr:to>
    <xdr:pic>
      <xdr:nvPicPr>
        <xdr:cNvPr id="540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4489465"/>
          <a:ext cx="0" cy="188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645459</xdr:colOff>
      <xdr:row>37</xdr:row>
      <xdr:rowOff>17929</xdr:rowOff>
    </xdr:from>
    <xdr:to>
      <xdr:col>5</xdr:col>
      <xdr:colOff>1532965</xdr:colOff>
      <xdr:row>46</xdr:row>
      <xdr:rowOff>125505</xdr:rowOff>
    </xdr:to>
    <xdr:pic>
      <xdr:nvPicPr>
        <xdr:cNvPr id="541" name="Рисунок 540" descr="x0vmfqvfaobv8yc_9552460b.jpg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4320988" y="30775835"/>
          <a:ext cx="887506" cy="173915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0</xdr:colOff>
      <xdr:row>57</xdr:row>
      <xdr:rowOff>136712</xdr:rowOff>
    </xdr:to>
    <xdr:pic>
      <xdr:nvPicPr>
        <xdr:cNvPr id="551" name="Рисунок 28" descr="4oro3rj15ltfksy_b8b134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338047" y="30560682"/>
          <a:ext cx="0" cy="2144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0</xdr:colOff>
      <xdr:row>57</xdr:row>
      <xdr:rowOff>136712</xdr:rowOff>
    </xdr:to>
    <xdr:pic>
      <xdr:nvPicPr>
        <xdr:cNvPr id="552" name="Рисунок 33" descr="2 (3)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338047" y="30560682"/>
          <a:ext cx="0" cy="2144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0</xdr:colOff>
      <xdr:row>57</xdr:row>
      <xdr:rowOff>136712</xdr:rowOff>
    </xdr:to>
    <xdr:pic>
      <xdr:nvPicPr>
        <xdr:cNvPr id="553" name="Рисунок 43" descr="дашин каприз 2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338047" y="30560682"/>
          <a:ext cx="0" cy="2144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47</xdr:row>
      <xdr:rowOff>297180</xdr:rowOff>
    </xdr:from>
    <xdr:to>
      <xdr:col>6</xdr:col>
      <xdr:colOff>0</xdr:colOff>
      <xdr:row>53</xdr:row>
      <xdr:rowOff>75302</xdr:rowOff>
    </xdr:to>
    <xdr:pic>
      <xdr:nvPicPr>
        <xdr:cNvPr id="554" name="Рисунок 153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0940786"/>
          <a:ext cx="0" cy="970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53</xdr:row>
      <xdr:rowOff>297180</xdr:rowOff>
    </xdr:from>
    <xdr:to>
      <xdr:col>6</xdr:col>
      <xdr:colOff>0</xdr:colOff>
      <xdr:row>55</xdr:row>
      <xdr:rowOff>22862</xdr:rowOff>
    </xdr:to>
    <xdr:pic>
      <xdr:nvPicPr>
        <xdr:cNvPr id="555" name="Рисунок 156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2016551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52</xdr:row>
      <xdr:rowOff>297180</xdr:rowOff>
    </xdr:from>
    <xdr:to>
      <xdr:col>6</xdr:col>
      <xdr:colOff>0</xdr:colOff>
      <xdr:row>55</xdr:row>
      <xdr:rowOff>38547</xdr:rowOff>
    </xdr:to>
    <xdr:pic>
      <xdr:nvPicPr>
        <xdr:cNvPr id="556" name="Рисунок 157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1837256"/>
          <a:ext cx="0" cy="39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51</xdr:row>
      <xdr:rowOff>297180</xdr:rowOff>
    </xdr:from>
    <xdr:to>
      <xdr:col>6</xdr:col>
      <xdr:colOff>0</xdr:colOff>
      <xdr:row>53</xdr:row>
      <xdr:rowOff>22858</xdr:rowOff>
    </xdr:to>
    <xdr:pic>
      <xdr:nvPicPr>
        <xdr:cNvPr id="557" name="Рисунок 158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1657962"/>
          <a:ext cx="0" cy="198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50</xdr:row>
      <xdr:rowOff>297180</xdr:rowOff>
    </xdr:from>
    <xdr:to>
      <xdr:col>6</xdr:col>
      <xdr:colOff>0</xdr:colOff>
      <xdr:row>53</xdr:row>
      <xdr:rowOff>40790</xdr:rowOff>
    </xdr:to>
    <xdr:pic>
      <xdr:nvPicPr>
        <xdr:cNvPr id="558" name="Рисунок 159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1478668"/>
          <a:ext cx="0" cy="395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49</xdr:row>
      <xdr:rowOff>297180</xdr:rowOff>
    </xdr:from>
    <xdr:to>
      <xdr:col>6</xdr:col>
      <xdr:colOff>0</xdr:colOff>
      <xdr:row>51</xdr:row>
      <xdr:rowOff>22861</xdr:rowOff>
    </xdr:to>
    <xdr:pic>
      <xdr:nvPicPr>
        <xdr:cNvPr id="559" name="Рисунок 160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1299374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48</xdr:row>
      <xdr:rowOff>297180</xdr:rowOff>
    </xdr:from>
    <xdr:to>
      <xdr:col>6</xdr:col>
      <xdr:colOff>0</xdr:colOff>
      <xdr:row>51</xdr:row>
      <xdr:rowOff>40790</xdr:rowOff>
    </xdr:to>
    <xdr:pic>
      <xdr:nvPicPr>
        <xdr:cNvPr id="560" name="Рисунок 161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1120080"/>
          <a:ext cx="0" cy="395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55</xdr:row>
      <xdr:rowOff>297180</xdr:rowOff>
    </xdr:from>
    <xdr:to>
      <xdr:col>6</xdr:col>
      <xdr:colOff>0</xdr:colOff>
      <xdr:row>57</xdr:row>
      <xdr:rowOff>22860</xdr:rowOff>
    </xdr:to>
    <xdr:pic>
      <xdr:nvPicPr>
        <xdr:cNvPr id="561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2375139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600635</xdr:colOff>
      <xdr:row>47</xdr:row>
      <xdr:rowOff>26895</xdr:rowOff>
    </xdr:from>
    <xdr:to>
      <xdr:col>5</xdr:col>
      <xdr:colOff>1470212</xdr:colOff>
      <xdr:row>56</xdr:row>
      <xdr:rowOff>125506</xdr:rowOff>
    </xdr:to>
    <xdr:pic>
      <xdr:nvPicPr>
        <xdr:cNvPr id="563" name="Рисунок 562" descr="ee8mr6grywvpvwo_2a80d649.jpg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4276164" y="32577742"/>
          <a:ext cx="869577" cy="173018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55</xdr:row>
      <xdr:rowOff>297180</xdr:rowOff>
    </xdr:from>
    <xdr:to>
      <xdr:col>6</xdr:col>
      <xdr:colOff>0</xdr:colOff>
      <xdr:row>57</xdr:row>
      <xdr:rowOff>22860</xdr:rowOff>
    </xdr:to>
    <xdr:pic>
      <xdr:nvPicPr>
        <xdr:cNvPr id="564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2375139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</xdr:row>
      <xdr:rowOff>0</xdr:rowOff>
    </xdr:from>
    <xdr:to>
      <xdr:col>6</xdr:col>
      <xdr:colOff>0</xdr:colOff>
      <xdr:row>67</xdr:row>
      <xdr:rowOff>136711</xdr:rowOff>
    </xdr:to>
    <xdr:pic>
      <xdr:nvPicPr>
        <xdr:cNvPr id="565" name="Рисунок 28" descr="4oro3rj15ltfksy_b8b134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338047" y="32371553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</xdr:row>
      <xdr:rowOff>0</xdr:rowOff>
    </xdr:from>
    <xdr:to>
      <xdr:col>6</xdr:col>
      <xdr:colOff>0</xdr:colOff>
      <xdr:row>67</xdr:row>
      <xdr:rowOff>136711</xdr:rowOff>
    </xdr:to>
    <xdr:pic>
      <xdr:nvPicPr>
        <xdr:cNvPr id="566" name="Рисунок 33" descr="2 (3)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338047" y="32371553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</xdr:row>
      <xdr:rowOff>0</xdr:rowOff>
    </xdr:from>
    <xdr:to>
      <xdr:col>6</xdr:col>
      <xdr:colOff>0</xdr:colOff>
      <xdr:row>67</xdr:row>
      <xdr:rowOff>136711</xdr:rowOff>
    </xdr:to>
    <xdr:pic>
      <xdr:nvPicPr>
        <xdr:cNvPr id="567" name="Рисунок 43" descr="дашин каприз 2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338047" y="32371553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57</xdr:row>
      <xdr:rowOff>297180</xdr:rowOff>
    </xdr:from>
    <xdr:to>
      <xdr:col>6</xdr:col>
      <xdr:colOff>0</xdr:colOff>
      <xdr:row>63</xdr:row>
      <xdr:rowOff>75303</xdr:rowOff>
    </xdr:to>
    <xdr:pic>
      <xdr:nvPicPr>
        <xdr:cNvPr id="568" name="Рисунок 153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2733727"/>
          <a:ext cx="0" cy="970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63</xdr:row>
      <xdr:rowOff>297180</xdr:rowOff>
    </xdr:from>
    <xdr:to>
      <xdr:col>6</xdr:col>
      <xdr:colOff>0</xdr:colOff>
      <xdr:row>65</xdr:row>
      <xdr:rowOff>22860</xdr:rowOff>
    </xdr:to>
    <xdr:pic>
      <xdr:nvPicPr>
        <xdr:cNvPr id="569" name="Рисунок 156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3809492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</xdr:row>
      <xdr:rowOff>297180</xdr:rowOff>
    </xdr:from>
    <xdr:to>
      <xdr:col>6</xdr:col>
      <xdr:colOff>0</xdr:colOff>
      <xdr:row>65</xdr:row>
      <xdr:rowOff>38546</xdr:rowOff>
    </xdr:to>
    <xdr:pic>
      <xdr:nvPicPr>
        <xdr:cNvPr id="570" name="Рисунок 157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3630198"/>
          <a:ext cx="0" cy="393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</xdr:row>
      <xdr:rowOff>297180</xdr:rowOff>
    </xdr:from>
    <xdr:to>
      <xdr:col>6</xdr:col>
      <xdr:colOff>0</xdr:colOff>
      <xdr:row>63</xdr:row>
      <xdr:rowOff>22858</xdr:rowOff>
    </xdr:to>
    <xdr:pic>
      <xdr:nvPicPr>
        <xdr:cNvPr id="571" name="Рисунок 158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3450904"/>
          <a:ext cx="0" cy="198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</xdr:row>
      <xdr:rowOff>297180</xdr:rowOff>
    </xdr:from>
    <xdr:to>
      <xdr:col>6</xdr:col>
      <xdr:colOff>0</xdr:colOff>
      <xdr:row>63</xdr:row>
      <xdr:rowOff>40788</xdr:rowOff>
    </xdr:to>
    <xdr:pic>
      <xdr:nvPicPr>
        <xdr:cNvPr id="572" name="Рисунок 159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3271609"/>
          <a:ext cx="0" cy="395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59</xdr:row>
      <xdr:rowOff>297180</xdr:rowOff>
    </xdr:from>
    <xdr:to>
      <xdr:col>6</xdr:col>
      <xdr:colOff>0</xdr:colOff>
      <xdr:row>61</xdr:row>
      <xdr:rowOff>22862</xdr:rowOff>
    </xdr:to>
    <xdr:pic>
      <xdr:nvPicPr>
        <xdr:cNvPr id="573" name="Рисунок 160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3092315"/>
          <a:ext cx="0" cy="198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58</xdr:row>
      <xdr:rowOff>297180</xdr:rowOff>
    </xdr:from>
    <xdr:to>
      <xdr:col>6</xdr:col>
      <xdr:colOff>0</xdr:colOff>
      <xdr:row>61</xdr:row>
      <xdr:rowOff>40791</xdr:rowOff>
    </xdr:to>
    <xdr:pic>
      <xdr:nvPicPr>
        <xdr:cNvPr id="574" name="Рисунок 161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2913021"/>
          <a:ext cx="0" cy="395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</xdr:row>
      <xdr:rowOff>297180</xdr:rowOff>
    </xdr:from>
    <xdr:to>
      <xdr:col>6</xdr:col>
      <xdr:colOff>0</xdr:colOff>
      <xdr:row>67</xdr:row>
      <xdr:rowOff>22861</xdr:rowOff>
    </xdr:to>
    <xdr:pic>
      <xdr:nvPicPr>
        <xdr:cNvPr id="575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4168080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</xdr:row>
      <xdr:rowOff>297180</xdr:rowOff>
    </xdr:from>
    <xdr:to>
      <xdr:col>6</xdr:col>
      <xdr:colOff>0</xdr:colOff>
      <xdr:row>67</xdr:row>
      <xdr:rowOff>22861</xdr:rowOff>
    </xdr:to>
    <xdr:pic>
      <xdr:nvPicPr>
        <xdr:cNvPr id="578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4168080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</xdr:row>
      <xdr:rowOff>297180</xdr:rowOff>
    </xdr:from>
    <xdr:to>
      <xdr:col>6</xdr:col>
      <xdr:colOff>0</xdr:colOff>
      <xdr:row>67</xdr:row>
      <xdr:rowOff>22861</xdr:rowOff>
    </xdr:to>
    <xdr:pic>
      <xdr:nvPicPr>
        <xdr:cNvPr id="579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4168080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66</xdr:row>
      <xdr:rowOff>0</xdr:rowOff>
    </xdr:from>
    <xdr:to>
      <xdr:col>6</xdr:col>
      <xdr:colOff>0</xdr:colOff>
      <xdr:row>77</xdr:row>
      <xdr:rowOff>136712</xdr:rowOff>
    </xdr:to>
    <xdr:pic>
      <xdr:nvPicPr>
        <xdr:cNvPr id="580" name="Рисунок 28" descr="4oro3rj15ltfksy_b8b134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338047" y="34164494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66</xdr:row>
      <xdr:rowOff>0</xdr:rowOff>
    </xdr:from>
    <xdr:to>
      <xdr:col>6</xdr:col>
      <xdr:colOff>0</xdr:colOff>
      <xdr:row>77</xdr:row>
      <xdr:rowOff>136712</xdr:rowOff>
    </xdr:to>
    <xdr:pic>
      <xdr:nvPicPr>
        <xdr:cNvPr id="581" name="Рисунок 33" descr="2 (3)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338047" y="34164494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66</xdr:row>
      <xdr:rowOff>0</xdr:rowOff>
    </xdr:from>
    <xdr:to>
      <xdr:col>6</xdr:col>
      <xdr:colOff>0</xdr:colOff>
      <xdr:row>77</xdr:row>
      <xdr:rowOff>136712</xdr:rowOff>
    </xdr:to>
    <xdr:pic>
      <xdr:nvPicPr>
        <xdr:cNvPr id="582" name="Рисунок 43" descr="дашин каприз 2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338047" y="34164494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67</xdr:row>
      <xdr:rowOff>297180</xdr:rowOff>
    </xdr:from>
    <xdr:to>
      <xdr:col>6</xdr:col>
      <xdr:colOff>0</xdr:colOff>
      <xdr:row>73</xdr:row>
      <xdr:rowOff>75303</xdr:rowOff>
    </xdr:to>
    <xdr:pic>
      <xdr:nvPicPr>
        <xdr:cNvPr id="583" name="Рисунок 153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4526668"/>
          <a:ext cx="0" cy="970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73</xdr:row>
      <xdr:rowOff>297180</xdr:rowOff>
    </xdr:from>
    <xdr:to>
      <xdr:col>6</xdr:col>
      <xdr:colOff>0</xdr:colOff>
      <xdr:row>75</xdr:row>
      <xdr:rowOff>22861</xdr:rowOff>
    </xdr:to>
    <xdr:pic>
      <xdr:nvPicPr>
        <xdr:cNvPr id="584" name="Рисунок 156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5602433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</xdr:row>
      <xdr:rowOff>297180</xdr:rowOff>
    </xdr:from>
    <xdr:to>
      <xdr:col>6</xdr:col>
      <xdr:colOff>0</xdr:colOff>
      <xdr:row>75</xdr:row>
      <xdr:rowOff>38547</xdr:rowOff>
    </xdr:to>
    <xdr:pic>
      <xdr:nvPicPr>
        <xdr:cNvPr id="585" name="Рисунок 157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5423139"/>
          <a:ext cx="0" cy="393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71</xdr:row>
      <xdr:rowOff>297180</xdr:rowOff>
    </xdr:from>
    <xdr:to>
      <xdr:col>6</xdr:col>
      <xdr:colOff>0</xdr:colOff>
      <xdr:row>73</xdr:row>
      <xdr:rowOff>22857</xdr:rowOff>
    </xdr:to>
    <xdr:pic>
      <xdr:nvPicPr>
        <xdr:cNvPr id="586" name="Рисунок 158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5243845"/>
          <a:ext cx="0" cy="198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</xdr:row>
      <xdr:rowOff>297180</xdr:rowOff>
    </xdr:from>
    <xdr:to>
      <xdr:col>6</xdr:col>
      <xdr:colOff>0</xdr:colOff>
      <xdr:row>73</xdr:row>
      <xdr:rowOff>40789</xdr:rowOff>
    </xdr:to>
    <xdr:pic>
      <xdr:nvPicPr>
        <xdr:cNvPr id="587" name="Рисунок 159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5064551"/>
          <a:ext cx="0" cy="395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69</xdr:row>
      <xdr:rowOff>297180</xdr:rowOff>
    </xdr:from>
    <xdr:to>
      <xdr:col>6</xdr:col>
      <xdr:colOff>0</xdr:colOff>
      <xdr:row>71</xdr:row>
      <xdr:rowOff>22862</xdr:rowOff>
    </xdr:to>
    <xdr:pic>
      <xdr:nvPicPr>
        <xdr:cNvPr id="588" name="Рисунок 160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4885256"/>
          <a:ext cx="0" cy="198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68</xdr:row>
      <xdr:rowOff>297180</xdr:rowOff>
    </xdr:from>
    <xdr:to>
      <xdr:col>6</xdr:col>
      <xdr:colOff>0</xdr:colOff>
      <xdr:row>71</xdr:row>
      <xdr:rowOff>40790</xdr:rowOff>
    </xdr:to>
    <xdr:pic>
      <xdr:nvPicPr>
        <xdr:cNvPr id="589" name="Рисунок 161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4705962"/>
          <a:ext cx="0" cy="395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75</xdr:row>
      <xdr:rowOff>297180</xdr:rowOff>
    </xdr:from>
    <xdr:to>
      <xdr:col>6</xdr:col>
      <xdr:colOff>0</xdr:colOff>
      <xdr:row>77</xdr:row>
      <xdr:rowOff>22862</xdr:rowOff>
    </xdr:to>
    <xdr:pic>
      <xdr:nvPicPr>
        <xdr:cNvPr id="590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5961021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699454</xdr:colOff>
      <xdr:row>57</xdr:row>
      <xdr:rowOff>74085</xdr:rowOff>
    </xdr:from>
    <xdr:to>
      <xdr:col>5</xdr:col>
      <xdr:colOff>1540436</xdr:colOff>
      <xdr:row>66</xdr:row>
      <xdr:rowOff>116419</xdr:rowOff>
    </xdr:to>
    <xdr:pic>
      <xdr:nvPicPr>
        <xdr:cNvPr id="592" name="Рисунок 591" descr="zs2zj5obk0xpqbq_c1c08269.jpg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4361287" y="29707418"/>
          <a:ext cx="840982" cy="16827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75</xdr:row>
      <xdr:rowOff>297180</xdr:rowOff>
    </xdr:from>
    <xdr:to>
      <xdr:col>6</xdr:col>
      <xdr:colOff>0</xdr:colOff>
      <xdr:row>77</xdr:row>
      <xdr:rowOff>22862</xdr:rowOff>
    </xdr:to>
    <xdr:pic>
      <xdr:nvPicPr>
        <xdr:cNvPr id="593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5961021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75</xdr:row>
      <xdr:rowOff>297180</xdr:rowOff>
    </xdr:from>
    <xdr:to>
      <xdr:col>6</xdr:col>
      <xdr:colOff>0</xdr:colOff>
      <xdr:row>77</xdr:row>
      <xdr:rowOff>22862</xdr:rowOff>
    </xdr:to>
    <xdr:pic>
      <xdr:nvPicPr>
        <xdr:cNvPr id="594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5961021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75</xdr:row>
      <xdr:rowOff>297180</xdr:rowOff>
    </xdr:from>
    <xdr:to>
      <xdr:col>6</xdr:col>
      <xdr:colOff>0</xdr:colOff>
      <xdr:row>77</xdr:row>
      <xdr:rowOff>22862</xdr:rowOff>
    </xdr:to>
    <xdr:pic>
      <xdr:nvPicPr>
        <xdr:cNvPr id="595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5961021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76</xdr:row>
      <xdr:rowOff>0</xdr:rowOff>
    </xdr:from>
    <xdr:to>
      <xdr:col>6</xdr:col>
      <xdr:colOff>0</xdr:colOff>
      <xdr:row>87</xdr:row>
      <xdr:rowOff>136713</xdr:rowOff>
    </xdr:to>
    <xdr:pic>
      <xdr:nvPicPr>
        <xdr:cNvPr id="596" name="Рисунок 28" descr="4oro3rj15ltfksy_b8b134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338047" y="35957435"/>
          <a:ext cx="0" cy="212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76</xdr:row>
      <xdr:rowOff>0</xdr:rowOff>
    </xdr:from>
    <xdr:to>
      <xdr:col>6</xdr:col>
      <xdr:colOff>0</xdr:colOff>
      <xdr:row>87</xdr:row>
      <xdr:rowOff>136713</xdr:rowOff>
    </xdr:to>
    <xdr:pic>
      <xdr:nvPicPr>
        <xdr:cNvPr id="597" name="Рисунок 33" descr="2 (3)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338047" y="35957435"/>
          <a:ext cx="0" cy="212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76</xdr:row>
      <xdr:rowOff>0</xdr:rowOff>
    </xdr:from>
    <xdr:to>
      <xdr:col>6</xdr:col>
      <xdr:colOff>0</xdr:colOff>
      <xdr:row>87</xdr:row>
      <xdr:rowOff>136713</xdr:rowOff>
    </xdr:to>
    <xdr:pic>
      <xdr:nvPicPr>
        <xdr:cNvPr id="598" name="Рисунок 43" descr="дашин каприз 2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338047" y="35957435"/>
          <a:ext cx="0" cy="212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77</xdr:row>
      <xdr:rowOff>297180</xdr:rowOff>
    </xdr:from>
    <xdr:to>
      <xdr:col>6</xdr:col>
      <xdr:colOff>0</xdr:colOff>
      <xdr:row>83</xdr:row>
      <xdr:rowOff>75301</xdr:rowOff>
    </xdr:to>
    <xdr:pic>
      <xdr:nvPicPr>
        <xdr:cNvPr id="599" name="Рисунок 153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6319609"/>
          <a:ext cx="0" cy="970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83</xdr:row>
      <xdr:rowOff>297180</xdr:rowOff>
    </xdr:from>
    <xdr:to>
      <xdr:col>6</xdr:col>
      <xdr:colOff>0</xdr:colOff>
      <xdr:row>85</xdr:row>
      <xdr:rowOff>22863</xdr:rowOff>
    </xdr:to>
    <xdr:pic>
      <xdr:nvPicPr>
        <xdr:cNvPr id="600" name="Рисунок 156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7395374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82</xdr:row>
      <xdr:rowOff>297180</xdr:rowOff>
    </xdr:from>
    <xdr:to>
      <xdr:col>6</xdr:col>
      <xdr:colOff>0</xdr:colOff>
      <xdr:row>85</xdr:row>
      <xdr:rowOff>38548</xdr:rowOff>
    </xdr:to>
    <xdr:pic>
      <xdr:nvPicPr>
        <xdr:cNvPr id="601" name="Рисунок 157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7216080"/>
          <a:ext cx="0" cy="393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81</xdr:row>
      <xdr:rowOff>297180</xdr:rowOff>
    </xdr:from>
    <xdr:to>
      <xdr:col>6</xdr:col>
      <xdr:colOff>0</xdr:colOff>
      <xdr:row>83</xdr:row>
      <xdr:rowOff>22858</xdr:rowOff>
    </xdr:to>
    <xdr:pic>
      <xdr:nvPicPr>
        <xdr:cNvPr id="602" name="Рисунок 158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7036786"/>
          <a:ext cx="0" cy="198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80</xdr:row>
      <xdr:rowOff>297180</xdr:rowOff>
    </xdr:from>
    <xdr:to>
      <xdr:col>6</xdr:col>
      <xdr:colOff>0</xdr:colOff>
      <xdr:row>83</xdr:row>
      <xdr:rowOff>40788</xdr:rowOff>
    </xdr:to>
    <xdr:pic>
      <xdr:nvPicPr>
        <xdr:cNvPr id="603" name="Рисунок 159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6857492"/>
          <a:ext cx="0" cy="395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79</xdr:row>
      <xdr:rowOff>297180</xdr:rowOff>
    </xdr:from>
    <xdr:to>
      <xdr:col>6</xdr:col>
      <xdr:colOff>0</xdr:colOff>
      <xdr:row>81</xdr:row>
      <xdr:rowOff>22859</xdr:rowOff>
    </xdr:to>
    <xdr:pic>
      <xdr:nvPicPr>
        <xdr:cNvPr id="604" name="Рисунок 160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6678198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78</xdr:row>
      <xdr:rowOff>297180</xdr:rowOff>
    </xdr:from>
    <xdr:to>
      <xdr:col>6</xdr:col>
      <xdr:colOff>0</xdr:colOff>
      <xdr:row>81</xdr:row>
      <xdr:rowOff>40789</xdr:rowOff>
    </xdr:to>
    <xdr:pic>
      <xdr:nvPicPr>
        <xdr:cNvPr id="605" name="Рисунок 161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6498904"/>
          <a:ext cx="0" cy="395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85</xdr:row>
      <xdr:rowOff>297180</xdr:rowOff>
    </xdr:from>
    <xdr:to>
      <xdr:col>6</xdr:col>
      <xdr:colOff>0</xdr:colOff>
      <xdr:row>87</xdr:row>
      <xdr:rowOff>22860</xdr:rowOff>
    </xdr:to>
    <xdr:pic>
      <xdr:nvPicPr>
        <xdr:cNvPr id="606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7753962"/>
          <a:ext cx="0" cy="198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560667</xdr:colOff>
      <xdr:row>67</xdr:row>
      <xdr:rowOff>28513</xdr:rowOff>
    </xdr:from>
    <xdr:to>
      <xdr:col>5</xdr:col>
      <xdr:colOff>1914339</xdr:colOff>
      <xdr:row>76</xdr:row>
      <xdr:rowOff>159860</xdr:rowOff>
    </xdr:to>
    <xdr:pic>
      <xdr:nvPicPr>
        <xdr:cNvPr id="608" name="Рисунок 607" descr="dyuogc5caeuae2r_17603517.jpg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4222500" y="31482180"/>
          <a:ext cx="1353672" cy="177176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85</xdr:row>
      <xdr:rowOff>297180</xdr:rowOff>
    </xdr:from>
    <xdr:to>
      <xdr:col>6</xdr:col>
      <xdr:colOff>0</xdr:colOff>
      <xdr:row>87</xdr:row>
      <xdr:rowOff>22860</xdr:rowOff>
    </xdr:to>
    <xdr:pic>
      <xdr:nvPicPr>
        <xdr:cNvPr id="609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7753962"/>
          <a:ext cx="0" cy="198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85</xdr:row>
      <xdr:rowOff>297180</xdr:rowOff>
    </xdr:from>
    <xdr:to>
      <xdr:col>6</xdr:col>
      <xdr:colOff>0</xdr:colOff>
      <xdr:row>87</xdr:row>
      <xdr:rowOff>22860</xdr:rowOff>
    </xdr:to>
    <xdr:pic>
      <xdr:nvPicPr>
        <xdr:cNvPr id="610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7753962"/>
          <a:ext cx="0" cy="198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85</xdr:row>
      <xdr:rowOff>297180</xdr:rowOff>
    </xdr:from>
    <xdr:to>
      <xdr:col>6</xdr:col>
      <xdr:colOff>0</xdr:colOff>
      <xdr:row>87</xdr:row>
      <xdr:rowOff>22860</xdr:rowOff>
    </xdr:to>
    <xdr:pic>
      <xdr:nvPicPr>
        <xdr:cNvPr id="611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7753962"/>
          <a:ext cx="0" cy="198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85</xdr:row>
      <xdr:rowOff>297180</xdr:rowOff>
    </xdr:from>
    <xdr:to>
      <xdr:col>6</xdr:col>
      <xdr:colOff>0</xdr:colOff>
      <xdr:row>87</xdr:row>
      <xdr:rowOff>22860</xdr:rowOff>
    </xdr:to>
    <xdr:pic>
      <xdr:nvPicPr>
        <xdr:cNvPr id="612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7753962"/>
          <a:ext cx="0" cy="198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86</xdr:row>
      <xdr:rowOff>0</xdr:rowOff>
    </xdr:from>
    <xdr:to>
      <xdr:col>6</xdr:col>
      <xdr:colOff>0</xdr:colOff>
      <xdr:row>97</xdr:row>
      <xdr:rowOff>136711</xdr:rowOff>
    </xdr:to>
    <xdr:pic>
      <xdr:nvPicPr>
        <xdr:cNvPr id="613" name="Рисунок 28" descr="4oro3rj15ltfksy_b8b134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338047" y="37750376"/>
          <a:ext cx="0" cy="212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86</xdr:row>
      <xdr:rowOff>0</xdr:rowOff>
    </xdr:from>
    <xdr:to>
      <xdr:col>6</xdr:col>
      <xdr:colOff>0</xdr:colOff>
      <xdr:row>97</xdr:row>
      <xdr:rowOff>136711</xdr:rowOff>
    </xdr:to>
    <xdr:pic>
      <xdr:nvPicPr>
        <xdr:cNvPr id="614" name="Рисунок 33" descr="2 (3)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338047" y="37750376"/>
          <a:ext cx="0" cy="212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86</xdr:row>
      <xdr:rowOff>0</xdr:rowOff>
    </xdr:from>
    <xdr:to>
      <xdr:col>6</xdr:col>
      <xdr:colOff>0</xdr:colOff>
      <xdr:row>97</xdr:row>
      <xdr:rowOff>136711</xdr:rowOff>
    </xdr:to>
    <xdr:pic>
      <xdr:nvPicPr>
        <xdr:cNvPr id="615" name="Рисунок 43" descr="дашин каприз 2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338047" y="37750376"/>
          <a:ext cx="0" cy="212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87</xdr:row>
      <xdr:rowOff>297180</xdr:rowOff>
    </xdr:from>
    <xdr:to>
      <xdr:col>6</xdr:col>
      <xdr:colOff>0</xdr:colOff>
      <xdr:row>93</xdr:row>
      <xdr:rowOff>75303</xdr:rowOff>
    </xdr:to>
    <xdr:pic>
      <xdr:nvPicPr>
        <xdr:cNvPr id="616" name="Рисунок 153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8112551"/>
          <a:ext cx="0" cy="970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93</xdr:row>
      <xdr:rowOff>297180</xdr:rowOff>
    </xdr:from>
    <xdr:to>
      <xdr:col>6</xdr:col>
      <xdr:colOff>0</xdr:colOff>
      <xdr:row>95</xdr:row>
      <xdr:rowOff>22860</xdr:rowOff>
    </xdr:to>
    <xdr:pic>
      <xdr:nvPicPr>
        <xdr:cNvPr id="617" name="Рисунок 156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9188315"/>
          <a:ext cx="0" cy="198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92</xdr:row>
      <xdr:rowOff>297180</xdr:rowOff>
    </xdr:from>
    <xdr:to>
      <xdr:col>6</xdr:col>
      <xdr:colOff>0</xdr:colOff>
      <xdr:row>95</xdr:row>
      <xdr:rowOff>38547</xdr:rowOff>
    </xdr:to>
    <xdr:pic>
      <xdr:nvPicPr>
        <xdr:cNvPr id="618" name="Рисунок 157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9009021"/>
          <a:ext cx="0" cy="39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91</xdr:row>
      <xdr:rowOff>297180</xdr:rowOff>
    </xdr:from>
    <xdr:to>
      <xdr:col>6</xdr:col>
      <xdr:colOff>0</xdr:colOff>
      <xdr:row>93</xdr:row>
      <xdr:rowOff>22859</xdr:rowOff>
    </xdr:to>
    <xdr:pic>
      <xdr:nvPicPr>
        <xdr:cNvPr id="619" name="Рисунок 158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8829727"/>
          <a:ext cx="0" cy="198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90</xdr:row>
      <xdr:rowOff>297180</xdr:rowOff>
    </xdr:from>
    <xdr:to>
      <xdr:col>6</xdr:col>
      <xdr:colOff>0</xdr:colOff>
      <xdr:row>93</xdr:row>
      <xdr:rowOff>40789</xdr:rowOff>
    </xdr:to>
    <xdr:pic>
      <xdr:nvPicPr>
        <xdr:cNvPr id="620" name="Рисунок 159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8650433"/>
          <a:ext cx="0" cy="395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89</xdr:row>
      <xdr:rowOff>297180</xdr:rowOff>
    </xdr:from>
    <xdr:to>
      <xdr:col>6</xdr:col>
      <xdr:colOff>0</xdr:colOff>
      <xdr:row>91</xdr:row>
      <xdr:rowOff>22861</xdr:rowOff>
    </xdr:to>
    <xdr:pic>
      <xdr:nvPicPr>
        <xdr:cNvPr id="621" name="Рисунок 160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8471139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88</xdr:row>
      <xdr:rowOff>297180</xdr:rowOff>
    </xdr:from>
    <xdr:to>
      <xdr:col>6</xdr:col>
      <xdr:colOff>0</xdr:colOff>
      <xdr:row>91</xdr:row>
      <xdr:rowOff>40790</xdr:rowOff>
    </xdr:to>
    <xdr:pic>
      <xdr:nvPicPr>
        <xdr:cNvPr id="622" name="Рисунок 161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8291845"/>
          <a:ext cx="0" cy="395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95</xdr:row>
      <xdr:rowOff>297180</xdr:rowOff>
    </xdr:from>
    <xdr:to>
      <xdr:col>6</xdr:col>
      <xdr:colOff>0</xdr:colOff>
      <xdr:row>97</xdr:row>
      <xdr:rowOff>22861</xdr:rowOff>
    </xdr:to>
    <xdr:pic>
      <xdr:nvPicPr>
        <xdr:cNvPr id="623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9546904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95</xdr:row>
      <xdr:rowOff>297180</xdr:rowOff>
    </xdr:from>
    <xdr:to>
      <xdr:col>6</xdr:col>
      <xdr:colOff>0</xdr:colOff>
      <xdr:row>97</xdr:row>
      <xdr:rowOff>22861</xdr:rowOff>
    </xdr:to>
    <xdr:pic>
      <xdr:nvPicPr>
        <xdr:cNvPr id="627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9546904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95</xdr:row>
      <xdr:rowOff>297180</xdr:rowOff>
    </xdr:from>
    <xdr:to>
      <xdr:col>6</xdr:col>
      <xdr:colOff>0</xdr:colOff>
      <xdr:row>97</xdr:row>
      <xdr:rowOff>22861</xdr:rowOff>
    </xdr:to>
    <xdr:pic>
      <xdr:nvPicPr>
        <xdr:cNvPr id="628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9546904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95</xdr:row>
      <xdr:rowOff>297180</xdr:rowOff>
    </xdr:from>
    <xdr:to>
      <xdr:col>6</xdr:col>
      <xdr:colOff>0</xdr:colOff>
      <xdr:row>97</xdr:row>
      <xdr:rowOff>22861</xdr:rowOff>
    </xdr:to>
    <xdr:pic>
      <xdr:nvPicPr>
        <xdr:cNvPr id="629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9546904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95</xdr:row>
      <xdr:rowOff>297180</xdr:rowOff>
    </xdr:from>
    <xdr:to>
      <xdr:col>6</xdr:col>
      <xdr:colOff>0</xdr:colOff>
      <xdr:row>97</xdr:row>
      <xdr:rowOff>22861</xdr:rowOff>
    </xdr:to>
    <xdr:pic>
      <xdr:nvPicPr>
        <xdr:cNvPr id="630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9546904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95</xdr:row>
      <xdr:rowOff>297180</xdr:rowOff>
    </xdr:from>
    <xdr:to>
      <xdr:col>6</xdr:col>
      <xdr:colOff>0</xdr:colOff>
      <xdr:row>97</xdr:row>
      <xdr:rowOff>22861</xdr:rowOff>
    </xdr:to>
    <xdr:pic>
      <xdr:nvPicPr>
        <xdr:cNvPr id="631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9546904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96</xdr:row>
      <xdr:rowOff>0</xdr:rowOff>
    </xdr:from>
    <xdr:to>
      <xdr:col>6</xdr:col>
      <xdr:colOff>0</xdr:colOff>
      <xdr:row>107</xdr:row>
      <xdr:rowOff>136712</xdr:rowOff>
    </xdr:to>
    <xdr:pic>
      <xdr:nvPicPr>
        <xdr:cNvPr id="632" name="Рисунок 28" descr="4oro3rj15ltfksy_b8b134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338047" y="39543318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96</xdr:row>
      <xdr:rowOff>0</xdr:rowOff>
    </xdr:from>
    <xdr:to>
      <xdr:col>6</xdr:col>
      <xdr:colOff>0</xdr:colOff>
      <xdr:row>107</xdr:row>
      <xdr:rowOff>136712</xdr:rowOff>
    </xdr:to>
    <xdr:pic>
      <xdr:nvPicPr>
        <xdr:cNvPr id="633" name="Рисунок 33" descr="2 (3)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338047" y="39543318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96</xdr:row>
      <xdr:rowOff>0</xdr:rowOff>
    </xdr:from>
    <xdr:to>
      <xdr:col>6</xdr:col>
      <xdr:colOff>0</xdr:colOff>
      <xdr:row>107</xdr:row>
      <xdr:rowOff>136712</xdr:rowOff>
    </xdr:to>
    <xdr:pic>
      <xdr:nvPicPr>
        <xdr:cNvPr id="634" name="Рисунок 43" descr="дашин каприз 2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338047" y="39543318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97</xdr:row>
      <xdr:rowOff>297180</xdr:rowOff>
    </xdr:from>
    <xdr:to>
      <xdr:col>6</xdr:col>
      <xdr:colOff>0</xdr:colOff>
      <xdr:row>103</xdr:row>
      <xdr:rowOff>75303</xdr:rowOff>
    </xdr:to>
    <xdr:pic>
      <xdr:nvPicPr>
        <xdr:cNvPr id="635" name="Рисунок 153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39905492"/>
          <a:ext cx="0" cy="970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103</xdr:row>
      <xdr:rowOff>297180</xdr:rowOff>
    </xdr:from>
    <xdr:to>
      <xdr:col>6</xdr:col>
      <xdr:colOff>0</xdr:colOff>
      <xdr:row>105</xdr:row>
      <xdr:rowOff>22861</xdr:rowOff>
    </xdr:to>
    <xdr:pic>
      <xdr:nvPicPr>
        <xdr:cNvPr id="636" name="Рисунок 156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0981256"/>
          <a:ext cx="0" cy="198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102</xdr:row>
      <xdr:rowOff>297180</xdr:rowOff>
    </xdr:from>
    <xdr:to>
      <xdr:col>6</xdr:col>
      <xdr:colOff>0</xdr:colOff>
      <xdr:row>105</xdr:row>
      <xdr:rowOff>38547</xdr:rowOff>
    </xdr:to>
    <xdr:pic>
      <xdr:nvPicPr>
        <xdr:cNvPr id="637" name="Рисунок 157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0801962"/>
          <a:ext cx="0" cy="39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101</xdr:row>
      <xdr:rowOff>297180</xdr:rowOff>
    </xdr:from>
    <xdr:to>
      <xdr:col>6</xdr:col>
      <xdr:colOff>0</xdr:colOff>
      <xdr:row>103</xdr:row>
      <xdr:rowOff>22858</xdr:rowOff>
    </xdr:to>
    <xdr:pic>
      <xdr:nvPicPr>
        <xdr:cNvPr id="638" name="Рисунок 158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0622668"/>
          <a:ext cx="0" cy="198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100</xdr:row>
      <xdr:rowOff>297180</xdr:rowOff>
    </xdr:from>
    <xdr:to>
      <xdr:col>6</xdr:col>
      <xdr:colOff>0</xdr:colOff>
      <xdr:row>103</xdr:row>
      <xdr:rowOff>40790</xdr:rowOff>
    </xdr:to>
    <xdr:pic>
      <xdr:nvPicPr>
        <xdr:cNvPr id="639" name="Рисунок 159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0443374"/>
          <a:ext cx="0" cy="395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99</xdr:row>
      <xdr:rowOff>297180</xdr:rowOff>
    </xdr:from>
    <xdr:to>
      <xdr:col>6</xdr:col>
      <xdr:colOff>0</xdr:colOff>
      <xdr:row>101</xdr:row>
      <xdr:rowOff>22861</xdr:rowOff>
    </xdr:to>
    <xdr:pic>
      <xdr:nvPicPr>
        <xdr:cNvPr id="640" name="Рисунок 160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0264080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98</xdr:row>
      <xdr:rowOff>297180</xdr:rowOff>
    </xdr:from>
    <xdr:to>
      <xdr:col>6</xdr:col>
      <xdr:colOff>0</xdr:colOff>
      <xdr:row>101</xdr:row>
      <xdr:rowOff>40789</xdr:rowOff>
    </xdr:to>
    <xdr:pic>
      <xdr:nvPicPr>
        <xdr:cNvPr id="641" name="Рисунок 161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0084786"/>
          <a:ext cx="0" cy="395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105</xdr:row>
      <xdr:rowOff>297180</xdr:rowOff>
    </xdr:from>
    <xdr:to>
      <xdr:col>6</xdr:col>
      <xdr:colOff>0</xdr:colOff>
      <xdr:row>107</xdr:row>
      <xdr:rowOff>22862</xdr:rowOff>
    </xdr:to>
    <xdr:pic>
      <xdr:nvPicPr>
        <xdr:cNvPr id="642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1339845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647950</xdr:colOff>
      <xdr:row>77</xdr:row>
      <xdr:rowOff>43206</xdr:rowOff>
    </xdr:from>
    <xdr:to>
      <xdr:col>5</xdr:col>
      <xdr:colOff>1589244</xdr:colOff>
      <xdr:row>86</xdr:row>
      <xdr:rowOff>123886</xdr:rowOff>
    </xdr:to>
    <xdr:pic>
      <xdr:nvPicPr>
        <xdr:cNvPr id="644" name="Рисунок 643" descr="amyz7g4hwacb0di_77ffa4af.jpg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4309783" y="33317206"/>
          <a:ext cx="941294" cy="172109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105</xdr:row>
      <xdr:rowOff>297180</xdr:rowOff>
    </xdr:from>
    <xdr:to>
      <xdr:col>6</xdr:col>
      <xdr:colOff>0</xdr:colOff>
      <xdr:row>107</xdr:row>
      <xdr:rowOff>22862</xdr:rowOff>
    </xdr:to>
    <xdr:pic>
      <xdr:nvPicPr>
        <xdr:cNvPr id="645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1339845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105</xdr:row>
      <xdr:rowOff>297180</xdr:rowOff>
    </xdr:from>
    <xdr:to>
      <xdr:col>6</xdr:col>
      <xdr:colOff>0</xdr:colOff>
      <xdr:row>107</xdr:row>
      <xdr:rowOff>22862</xdr:rowOff>
    </xdr:to>
    <xdr:pic>
      <xdr:nvPicPr>
        <xdr:cNvPr id="646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1339845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105</xdr:row>
      <xdr:rowOff>297180</xdr:rowOff>
    </xdr:from>
    <xdr:to>
      <xdr:col>6</xdr:col>
      <xdr:colOff>0</xdr:colOff>
      <xdr:row>107</xdr:row>
      <xdr:rowOff>22862</xdr:rowOff>
    </xdr:to>
    <xdr:pic>
      <xdr:nvPicPr>
        <xdr:cNvPr id="647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1339845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105</xdr:row>
      <xdr:rowOff>297180</xdr:rowOff>
    </xdr:from>
    <xdr:to>
      <xdr:col>6</xdr:col>
      <xdr:colOff>0</xdr:colOff>
      <xdr:row>107</xdr:row>
      <xdr:rowOff>22862</xdr:rowOff>
    </xdr:to>
    <xdr:pic>
      <xdr:nvPicPr>
        <xdr:cNvPr id="648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1339845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105</xdr:row>
      <xdr:rowOff>297180</xdr:rowOff>
    </xdr:from>
    <xdr:to>
      <xdr:col>6</xdr:col>
      <xdr:colOff>0</xdr:colOff>
      <xdr:row>107</xdr:row>
      <xdr:rowOff>22862</xdr:rowOff>
    </xdr:to>
    <xdr:pic>
      <xdr:nvPicPr>
        <xdr:cNvPr id="649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1339845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105</xdr:row>
      <xdr:rowOff>297180</xdr:rowOff>
    </xdr:from>
    <xdr:to>
      <xdr:col>6</xdr:col>
      <xdr:colOff>0</xdr:colOff>
      <xdr:row>107</xdr:row>
      <xdr:rowOff>22862</xdr:rowOff>
    </xdr:to>
    <xdr:pic>
      <xdr:nvPicPr>
        <xdr:cNvPr id="650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1339845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106</xdr:row>
      <xdr:rowOff>0</xdr:rowOff>
    </xdr:from>
    <xdr:to>
      <xdr:col>6</xdr:col>
      <xdr:colOff>0</xdr:colOff>
      <xdr:row>117</xdr:row>
      <xdr:rowOff>136711</xdr:rowOff>
    </xdr:to>
    <xdr:pic>
      <xdr:nvPicPr>
        <xdr:cNvPr id="651" name="Рисунок 28" descr="4oro3rj15ltfksy_b8b134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338047" y="41336259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106</xdr:row>
      <xdr:rowOff>0</xdr:rowOff>
    </xdr:from>
    <xdr:to>
      <xdr:col>6</xdr:col>
      <xdr:colOff>0</xdr:colOff>
      <xdr:row>117</xdr:row>
      <xdr:rowOff>136711</xdr:rowOff>
    </xdr:to>
    <xdr:pic>
      <xdr:nvPicPr>
        <xdr:cNvPr id="652" name="Рисунок 33" descr="2 (3)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338047" y="41336259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106</xdr:row>
      <xdr:rowOff>0</xdr:rowOff>
    </xdr:from>
    <xdr:to>
      <xdr:col>6</xdr:col>
      <xdr:colOff>0</xdr:colOff>
      <xdr:row>117</xdr:row>
      <xdr:rowOff>136711</xdr:rowOff>
    </xdr:to>
    <xdr:pic>
      <xdr:nvPicPr>
        <xdr:cNvPr id="653" name="Рисунок 43" descr="дашин каприз 2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338047" y="41336259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107</xdr:row>
      <xdr:rowOff>297180</xdr:rowOff>
    </xdr:from>
    <xdr:to>
      <xdr:col>6</xdr:col>
      <xdr:colOff>0</xdr:colOff>
      <xdr:row>113</xdr:row>
      <xdr:rowOff>75301</xdr:rowOff>
    </xdr:to>
    <xdr:pic>
      <xdr:nvPicPr>
        <xdr:cNvPr id="654" name="Рисунок 153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1698433"/>
          <a:ext cx="0" cy="970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113</xdr:row>
      <xdr:rowOff>297180</xdr:rowOff>
    </xdr:from>
    <xdr:to>
      <xdr:col>6</xdr:col>
      <xdr:colOff>0</xdr:colOff>
      <xdr:row>115</xdr:row>
      <xdr:rowOff>22862</xdr:rowOff>
    </xdr:to>
    <xdr:pic>
      <xdr:nvPicPr>
        <xdr:cNvPr id="655" name="Рисунок 156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2774198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112</xdr:row>
      <xdr:rowOff>297180</xdr:rowOff>
    </xdr:from>
    <xdr:to>
      <xdr:col>6</xdr:col>
      <xdr:colOff>0</xdr:colOff>
      <xdr:row>115</xdr:row>
      <xdr:rowOff>38546</xdr:rowOff>
    </xdr:to>
    <xdr:pic>
      <xdr:nvPicPr>
        <xdr:cNvPr id="656" name="Рисунок 157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2594904"/>
          <a:ext cx="0" cy="393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111</xdr:row>
      <xdr:rowOff>297180</xdr:rowOff>
    </xdr:from>
    <xdr:to>
      <xdr:col>6</xdr:col>
      <xdr:colOff>0</xdr:colOff>
      <xdr:row>113</xdr:row>
      <xdr:rowOff>22857</xdr:rowOff>
    </xdr:to>
    <xdr:pic>
      <xdr:nvPicPr>
        <xdr:cNvPr id="657" name="Рисунок 158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2415609"/>
          <a:ext cx="0" cy="198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110</xdr:row>
      <xdr:rowOff>297180</xdr:rowOff>
    </xdr:from>
    <xdr:to>
      <xdr:col>6</xdr:col>
      <xdr:colOff>0</xdr:colOff>
      <xdr:row>113</xdr:row>
      <xdr:rowOff>40789</xdr:rowOff>
    </xdr:to>
    <xdr:pic>
      <xdr:nvPicPr>
        <xdr:cNvPr id="658" name="Рисунок 159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2236315"/>
          <a:ext cx="0" cy="395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109</xdr:row>
      <xdr:rowOff>297180</xdr:rowOff>
    </xdr:from>
    <xdr:to>
      <xdr:col>6</xdr:col>
      <xdr:colOff>0</xdr:colOff>
      <xdr:row>111</xdr:row>
      <xdr:rowOff>22861</xdr:rowOff>
    </xdr:to>
    <xdr:pic>
      <xdr:nvPicPr>
        <xdr:cNvPr id="659" name="Рисунок 160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2057021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108</xdr:row>
      <xdr:rowOff>297180</xdr:rowOff>
    </xdr:from>
    <xdr:to>
      <xdr:col>6</xdr:col>
      <xdr:colOff>0</xdr:colOff>
      <xdr:row>111</xdr:row>
      <xdr:rowOff>40791</xdr:rowOff>
    </xdr:to>
    <xdr:pic>
      <xdr:nvPicPr>
        <xdr:cNvPr id="660" name="Рисунок 161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1877727"/>
          <a:ext cx="0" cy="395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</xdr:row>
      <xdr:rowOff>297180</xdr:rowOff>
    </xdr:from>
    <xdr:to>
      <xdr:col>6</xdr:col>
      <xdr:colOff>0</xdr:colOff>
      <xdr:row>117</xdr:row>
      <xdr:rowOff>22860</xdr:rowOff>
    </xdr:to>
    <xdr:pic>
      <xdr:nvPicPr>
        <xdr:cNvPr id="661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3132786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457324</xdr:colOff>
      <xdr:row>87</xdr:row>
      <xdr:rowOff>79811</xdr:rowOff>
    </xdr:from>
    <xdr:to>
      <xdr:col>5</xdr:col>
      <xdr:colOff>1802030</xdr:colOff>
      <xdr:row>96</xdr:row>
      <xdr:rowOff>144560</xdr:rowOff>
    </xdr:to>
    <xdr:pic>
      <xdr:nvPicPr>
        <xdr:cNvPr id="663" name="Рисунок 662" descr="g653ge51jao0ovk_f822b864.jpg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4119157" y="35174144"/>
          <a:ext cx="1344706" cy="170516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115</xdr:row>
      <xdr:rowOff>297180</xdr:rowOff>
    </xdr:from>
    <xdr:to>
      <xdr:col>6</xdr:col>
      <xdr:colOff>0</xdr:colOff>
      <xdr:row>117</xdr:row>
      <xdr:rowOff>22860</xdr:rowOff>
    </xdr:to>
    <xdr:pic>
      <xdr:nvPicPr>
        <xdr:cNvPr id="664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3132786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</xdr:row>
      <xdr:rowOff>297180</xdr:rowOff>
    </xdr:from>
    <xdr:to>
      <xdr:col>6</xdr:col>
      <xdr:colOff>0</xdr:colOff>
      <xdr:row>117</xdr:row>
      <xdr:rowOff>22860</xdr:rowOff>
    </xdr:to>
    <xdr:pic>
      <xdr:nvPicPr>
        <xdr:cNvPr id="665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3132786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</xdr:row>
      <xdr:rowOff>297180</xdr:rowOff>
    </xdr:from>
    <xdr:to>
      <xdr:col>6</xdr:col>
      <xdr:colOff>0</xdr:colOff>
      <xdr:row>117</xdr:row>
      <xdr:rowOff>22860</xdr:rowOff>
    </xdr:to>
    <xdr:pic>
      <xdr:nvPicPr>
        <xdr:cNvPr id="666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3132786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</xdr:row>
      <xdr:rowOff>297180</xdr:rowOff>
    </xdr:from>
    <xdr:to>
      <xdr:col>6</xdr:col>
      <xdr:colOff>0</xdr:colOff>
      <xdr:row>117</xdr:row>
      <xdr:rowOff>22860</xdr:rowOff>
    </xdr:to>
    <xdr:pic>
      <xdr:nvPicPr>
        <xdr:cNvPr id="667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3132786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</xdr:row>
      <xdr:rowOff>297180</xdr:rowOff>
    </xdr:from>
    <xdr:to>
      <xdr:col>6</xdr:col>
      <xdr:colOff>0</xdr:colOff>
      <xdr:row>117</xdr:row>
      <xdr:rowOff>22860</xdr:rowOff>
    </xdr:to>
    <xdr:pic>
      <xdr:nvPicPr>
        <xdr:cNvPr id="668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3132786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</xdr:row>
      <xdr:rowOff>297180</xdr:rowOff>
    </xdr:from>
    <xdr:to>
      <xdr:col>6</xdr:col>
      <xdr:colOff>0</xdr:colOff>
      <xdr:row>117</xdr:row>
      <xdr:rowOff>22860</xdr:rowOff>
    </xdr:to>
    <xdr:pic>
      <xdr:nvPicPr>
        <xdr:cNvPr id="669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3132786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115</xdr:row>
      <xdr:rowOff>297180</xdr:rowOff>
    </xdr:from>
    <xdr:to>
      <xdr:col>6</xdr:col>
      <xdr:colOff>0</xdr:colOff>
      <xdr:row>117</xdr:row>
      <xdr:rowOff>22860</xdr:rowOff>
    </xdr:to>
    <xdr:pic>
      <xdr:nvPicPr>
        <xdr:cNvPr id="670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3132786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116</xdr:row>
      <xdr:rowOff>0</xdr:rowOff>
    </xdr:from>
    <xdr:to>
      <xdr:col>6</xdr:col>
      <xdr:colOff>0</xdr:colOff>
      <xdr:row>127</xdr:row>
      <xdr:rowOff>136711</xdr:rowOff>
    </xdr:to>
    <xdr:pic>
      <xdr:nvPicPr>
        <xdr:cNvPr id="671" name="Рисунок 28" descr="4oro3rj15ltfksy_b8b134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338047" y="43129200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116</xdr:row>
      <xdr:rowOff>0</xdr:rowOff>
    </xdr:from>
    <xdr:to>
      <xdr:col>6</xdr:col>
      <xdr:colOff>0</xdr:colOff>
      <xdr:row>127</xdr:row>
      <xdr:rowOff>136711</xdr:rowOff>
    </xdr:to>
    <xdr:pic>
      <xdr:nvPicPr>
        <xdr:cNvPr id="672" name="Рисунок 33" descr="2 (3)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338047" y="43129200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116</xdr:row>
      <xdr:rowOff>0</xdr:rowOff>
    </xdr:from>
    <xdr:to>
      <xdr:col>6</xdr:col>
      <xdr:colOff>0</xdr:colOff>
      <xdr:row>127</xdr:row>
      <xdr:rowOff>136711</xdr:rowOff>
    </xdr:to>
    <xdr:pic>
      <xdr:nvPicPr>
        <xdr:cNvPr id="673" name="Рисунок 43" descr="дашин каприз 2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338047" y="43129200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117</xdr:row>
      <xdr:rowOff>297180</xdr:rowOff>
    </xdr:from>
    <xdr:to>
      <xdr:col>6</xdr:col>
      <xdr:colOff>0</xdr:colOff>
      <xdr:row>123</xdr:row>
      <xdr:rowOff>75304</xdr:rowOff>
    </xdr:to>
    <xdr:pic>
      <xdr:nvPicPr>
        <xdr:cNvPr id="674" name="Рисунок 153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3491374"/>
          <a:ext cx="0" cy="970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123</xdr:row>
      <xdr:rowOff>297180</xdr:rowOff>
    </xdr:from>
    <xdr:to>
      <xdr:col>6</xdr:col>
      <xdr:colOff>0</xdr:colOff>
      <xdr:row>125</xdr:row>
      <xdr:rowOff>22860</xdr:rowOff>
    </xdr:to>
    <xdr:pic>
      <xdr:nvPicPr>
        <xdr:cNvPr id="675" name="Рисунок 156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4567139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122</xdr:row>
      <xdr:rowOff>297180</xdr:rowOff>
    </xdr:from>
    <xdr:to>
      <xdr:col>6</xdr:col>
      <xdr:colOff>0</xdr:colOff>
      <xdr:row>125</xdr:row>
      <xdr:rowOff>38547</xdr:rowOff>
    </xdr:to>
    <xdr:pic>
      <xdr:nvPicPr>
        <xdr:cNvPr id="676" name="Рисунок 157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4387845"/>
          <a:ext cx="0" cy="393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121</xdr:row>
      <xdr:rowOff>297180</xdr:rowOff>
    </xdr:from>
    <xdr:to>
      <xdr:col>6</xdr:col>
      <xdr:colOff>0</xdr:colOff>
      <xdr:row>123</xdr:row>
      <xdr:rowOff>22859</xdr:rowOff>
    </xdr:to>
    <xdr:pic>
      <xdr:nvPicPr>
        <xdr:cNvPr id="677" name="Рисунок 158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4208551"/>
          <a:ext cx="0" cy="198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120</xdr:row>
      <xdr:rowOff>297180</xdr:rowOff>
    </xdr:from>
    <xdr:to>
      <xdr:col>6</xdr:col>
      <xdr:colOff>0</xdr:colOff>
      <xdr:row>123</xdr:row>
      <xdr:rowOff>40789</xdr:rowOff>
    </xdr:to>
    <xdr:pic>
      <xdr:nvPicPr>
        <xdr:cNvPr id="678" name="Рисунок 159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4029256"/>
          <a:ext cx="0" cy="395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119</xdr:row>
      <xdr:rowOff>297180</xdr:rowOff>
    </xdr:from>
    <xdr:to>
      <xdr:col>6</xdr:col>
      <xdr:colOff>0</xdr:colOff>
      <xdr:row>121</xdr:row>
      <xdr:rowOff>22861</xdr:rowOff>
    </xdr:to>
    <xdr:pic>
      <xdr:nvPicPr>
        <xdr:cNvPr id="679" name="Рисунок 160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3849962"/>
          <a:ext cx="0" cy="198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118</xdr:row>
      <xdr:rowOff>297180</xdr:rowOff>
    </xdr:from>
    <xdr:to>
      <xdr:col>6</xdr:col>
      <xdr:colOff>0</xdr:colOff>
      <xdr:row>121</xdr:row>
      <xdr:rowOff>40791</xdr:rowOff>
    </xdr:to>
    <xdr:pic>
      <xdr:nvPicPr>
        <xdr:cNvPr id="680" name="Рисунок 161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3670668"/>
          <a:ext cx="0" cy="395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22860</xdr:rowOff>
    </xdr:to>
    <xdr:pic>
      <xdr:nvPicPr>
        <xdr:cNvPr id="681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4925727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505385</xdr:colOff>
      <xdr:row>97</xdr:row>
      <xdr:rowOff>83918</xdr:rowOff>
    </xdr:from>
    <xdr:to>
      <xdr:col>5</xdr:col>
      <xdr:colOff>1751480</xdr:colOff>
      <xdr:row>106</xdr:row>
      <xdr:rowOff>137708</xdr:rowOff>
    </xdr:to>
    <xdr:pic>
      <xdr:nvPicPr>
        <xdr:cNvPr id="683" name="Рисунок 682" descr="ksie28d9rqkz4c6_2de90cc6.jpg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4167218" y="36998585"/>
          <a:ext cx="1246095" cy="169420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22860</xdr:rowOff>
    </xdr:to>
    <xdr:pic>
      <xdr:nvPicPr>
        <xdr:cNvPr id="684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4925727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22860</xdr:rowOff>
    </xdr:to>
    <xdr:pic>
      <xdr:nvPicPr>
        <xdr:cNvPr id="685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4925727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22860</xdr:rowOff>
    </xdr:to>
    <xdr:pic>
      <xdr:nvPicPr>
        <xdr:cNvPr id="686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4925727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22860</xdr:rowOff>
    </xdr:to>
    <xdr:pic>
      <xdr:nvPicPr>
        <xdr:cNvPr id="687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4925727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22860</xdr:rowOff>
    </xdr:to>
    <xdr:pic>
      <xdr:nvPicPr>
        <xdr:cNvPr id="688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4925727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22860</xdr:rowOff>
    </xdr:to>
    <xdr:pic>
      <xdr:nvPicPr>
        <xdr:cNvPr id="689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4925727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22860</xdr:rowOff>
    </xdr:to>
    <xdr:pic>
      <xdr:nvPicPr>
        <xdr:cNvPr id="690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4925727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22860</xdr:rowOff>
    </xdr:to>
    <xdr:pic>
      <xdr:nvPicPr>
        <xdr:cNvPr id="691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4925727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126</xdr:row>
      <xdr:rowOff>0</xdr:rowOff>
    </xdr:from>
    <xdr:to>
      <xdr:col>6</xdr:col>
      <xdr:colOff>0</xdr:colOff>
      <xdr:row>137</xdr:row>
      <xdr:rowOff>136712</xdr:rowOff>
    </xdr:to>
    <xdr:pic>
      <xdr:nvPicPr>
        <xdr:cNvPr id="692" name="Рисунок 28" descr="4oro3rj15ltfksy_b8b134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338047" y="44922141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126</xdr:row>
      <xdr:rowOff>0</xdr:rowOff>
    </xdr:from>
    <xdr:to>
      <xdr:col>6</xdr:col>
      <xdr:colOff>0</xdr:colOff>
      <xdr:row>137</xdr:row>
      <xdr:rowOff>136712</xdr:rowOff>
    </xdr:to>
    <xdr:pic>
      <xdr:nvPicPr>
        <xdr:cNvPr id="693" name="Рисунок 33" descr="2 (3)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338047" y="44922141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126</xdr:row>
      <xdr:rowOff>0</xdr:rowOff>
    </xdr:from>
    <xdr:to>
      <xdr:col>6</xdr:col>
      <xdr:colOff>0</xdr:colOff>
      <xdr:row>137</xdr:row>
      <xdr:rowOff>136712</xdr:rowOff>
    </xdr:to>
    <xdr:pic>
      <xdr:nvPicPr>
        <xdr:cNvPr id="694" name="Рисунок 43" descr="дашин каприз 2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338047" y="44922141"/>
          <a:ext cx="0" cy="21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137</xdr:row>
      <xdr:rowOff>297180</xdr:rowOff>
    </xdr:from>
    <xdr:to>
      <xdr:col>6</xdr:col>
      <xdr:colOff>0</xdr:colOff>
      <xdr:row>143</xdr:row>
      <xdr:rowOff>75301</xdr:rowOff>
    </xdr:to>
    <xdr:pic>
      <xdr:nvPicPr>
        <xdr:cNvPr id="695" name="Рисунок 153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5284315"/>
          <a:ext cx="0" cy="970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143</xdr:row>
      <xdr:rowOff>297180</xdr:rowOff>
    </xdr:from>
    <xdr:to>
      <xdr:col>6</xdr:col>
      <xdr:colOff>0</xdr:colOff>
      <xdr:row>145</xdr:row>
      <xdr:rowOff>22863</xdr:rowOff>
    </xdr:to>
    <xdr:pic>
      <xdr:nvPicPr>
        <xdr:cNvPr id="696" name="Рисунок 156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6360080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142</xdr:row>
      <xdr:rowOff>297180</xdr:rowOff>
    </xdr:from>
    <xdr:to>
      <xdr:col>6</xdr:col>
      <xdr:colOff>0</xdr:colOff>
      <xdr:row>145</xdr:row>
      <xdr:rowOff>38547</xdr:rowOff>
    </xdr:to>
    <xdr:pic>
      <xdr:nvPicPr>
        <xdr:cNvPr id="697" name="Рисунок 157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6180786"/>
          <a:ext cx="0" cy="393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141</xdr:row>
      <xdr:rowOff>297180</xdr:rowOff>
    </xdr:from>
    <xdr:to>
      <xdr:col>6</xdr:col>
      <xdr:colOff>0</xdr:colOff>
      <xdr:row>143</xdr:row>
      <xdr:rowOff>22856</xdr:rowOff>
    </xdr:to>
    <xdr:pic>
      <xdr:nvPicPr>
        <xdr:cNvPr id="698" name="Рисунок 158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6001492"/>
          <a:ext cx="0" cy="198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140</xdr:row>
      <xdr:rowOff>297180</xdr:rowOff>
    </xdr:from>
    <xdr:to>
      <xdr:col>6</xdr:col>
      <xdr:colOff>0</xdr:colOff>
      <xdr:row>143</xdr:row>
      <xdr:rowOff>40788</xdr:rowOff>
    </xdr:to>
    <xdr:pic>
      <xdr:nvPicPr>
        <xdr:cNvPr id="699" name="Рисунок 159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5822198"/>
          <a:ext cx="0" cy="395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139</xdr:row>
      <xdr:rowOff>297180</xdr:rowOff>
    </xdr:from>
    <xdr:to>
      <xdr:col>6</xdr:col>
      <xdr:colOff>0</xdr:colOff>
      <xdr:row>141</xdr:row>
      <xdr:rowOff>22860</xdr:rowOff>
    </xdr:to>
    <xdr:pic>
      <xdr:nvPicPr>
        <xdr:cNvPr id="700" name="Рисунок 160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5642904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138</xdr:row>
      <xdr:rowOff>297180</xdr:rowOff>
    </xdr:from>
    <xdr:to>
      <xdr:col>6</xdr:col>
      <xdr:colOff>0</xdr:colOff>
      <xdr:row>141</xdr:row>
      <xdr:rowOff>40790</xdr:rowOff>
    </xdr:to>
    <xdr:pic>
      <xdr:nvPicPr>
        <xdr:cNvPr id="701" name="Рисунок 161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5463609"/>
          <a:ext cx="0" cy="395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145</xdr:row>
      <xdr:rowOff>297180</xdr:rowOff>
    </xdr:from>
    <xdr:to>
      <xdr:col>6</xdr:col>
      <xdr:colOff>0</xdr:colOff>
      <xdr:row>147</xdr:row>
      <xdr:rowOff>22861</xdr:rowOff>
    </xdr:to>
    <xdr:pic>
      <xdr:nvPicPr>
        <xdr:cNvPr id="702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38047" y="46718668"/>
          <a:ext cx="0" cy="198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417480</xdr:colOff>
      <xdr:row>107</xdr:row>
      <xdr:rowOff>39096</xdr:rowOff>
    </xdr:from>
    <xdr:to>
      <xdr:col>5</xdr:col>
      <xdr:colOff>1699434</xdr:colOff>
      <xdr:row>116</xdr:row>
      <xdr:rowOff>137707</xdr:rowOff>
    </xdr:to>
    <xdr:pic>
      <xdr:nvPicPr>
        <xdr:cNvPr id="704" name="Рисунок 703" descr="ep2anyz0hjqkmhc_6266ad2f.jpg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4079313" y="38774096"/>
          <a:ext cx="1281954" cy="173902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551</xdr:row>
      <xdr:rowOff>0</xdr:rowOff>
    </xdr:from>
    <xdr:to>
      <xdr:col>6</xdr:col>
      <xdr:colOff>0</xdr:colOff>
      <xdr:row>556</xdr:row>
      <xdr:rowOff>5768</xdr:rowOff>
    </xdr:to>
    <xdr:pic>
      <xdr:nvPicPr>
        <xdr:cNvPr id="732" name="Рисунок 22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76599378"/>
          <a:ext cx="0" cy="910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720</xdr:row>
      <xdr:rowOff>0</xdr:rowOff>
    </xdr:from>
    <xdr:to>
      <xdr:col>6</xdr:col>
      <xdr:colOff>0</xdr:colOff>
      <xdr:row>723</xdr:row>
      <xdr:rowOff>38998</xdr:rowOff>
    </xdr:to>
    <xdr:pic>
      <xdr:nvPicPr>
        <xdr:cNvPr id="733" name="Рисунок 23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76329092"/>
          <a:ext cx="0" cy="549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720</xdr:row>
      <xdr:rowOff>0</xdr:rowOff>
    </xdr:from>
    <xdr:to>
      <xdr:col>6</xdr:col>
      <xdr:colOff>0</xdr:colOff>
      <xdr:row>724</xdr:row>
      <xdr:rowOff>180383</xdr:rowOff>
    </xdr:to>
    <xdr:pic>
      <xdr:nvPicPr>
        <xdr:cNvPr id="734" name="Рисунок 23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75873236"/>
          <a:ext cx="0" cy="879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720</xdr:row>
      <xdr:rowOff>0</xdr:rowOff>
    </xdr:from>
    <xdr:to>
      <xdr:col>6</xdr:col>
      <xdr:colOff>0</xdr:colOff>
      <xdr:row>723</xdr:row>
      <xdr:rowOff>24844</xdr:rowOff>
    </xdr:to>
    <xdr:pic>
      <xdr:nvPicPr>
        <xdr:cNvPr id="735" name="Рисунок 23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76069115"/>
          <a:ext cx="0" cy="607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720</xdr:row>
      <xdr:rowOff>0</xdr:rowOff>
    </xdr:from>
    <xdr:to>
      <xdr:col>6</xdr:col>
      <xdr:colOff>0</xdr:colOff>
      <xdr:row>724</xdr:row>
      <xdr:rowOff>949</xdr:rowOff>
    </xdr:to>
    <xdr:pic>
      <xdr:nvPicPr>
        <xdr:cNvPr id="736" name="Рисунок 23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74939562"/>
          <a:ext cx="0" cy="536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720</xdr:row>
      <xdr:rowOff>0</xdr:rowOff>
    </xdr:from>
    <xdr:to>
      <xdr:col>6</xdr:col>
      <xdr:colOff>0</xdr:colOff>
      <xdr:row>725</xdr:row>
      <xdr:rowOff>86638</xdr:rowOff>
    </xdr:to>
    <xdr:pic>
      <xdr:nvPicPr>
        <xdr:cNvPr id="737" name="Рисунок 25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75496719"/>
          <a:ext cx="0" cy="8127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720</xdr:row>
      <xdr:rowOff>0</xdr:rowOff>
    </xdr:from>
    <xdr:to>
      <xdr:col>6</xdr:col>
      <xdr:colOff>0</xdr:colOff>
      <xdr:row>723</xdr:row>
      <xdr:rowOff>120641</xdr:rowOff>
    </xdr:to>
    <xdr:pic>
      <xdr:nvPicPr>
        <xdr:cNvPr id="738" name="Рисунок 25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75692598"/>
          <a:ext cx="0" cy="541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720</xdr:row>
      <xdr:rowOff>0</xdr:rowOff>
    </xdr:from>
    <xdr:to>
      <xdr:col>6</xdr:col>
      <xdr:colOff>0</xdr:colOff>
      <xdr:row>725</xdr:row>
      <xdr:rowOff>151953</xdr:rowOff>
    </xdr:to>
    <xdr:pic>
      <xdr:nvPicPr>
        <xdr:cNvPr id="739" name="Рисунок 257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75285600"/>
          <a:ext cx="0" cy="806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720</xdr:row>
      <xdr:rowOff>0</xdr:rowOff>
    </xdr:from>
    <xdr:to>
      <xdr:col>6</xdr:col>
      <xdr:colOff>0</xdr:colOff>
      <xdr:row>723</xdr:row>
      <xdr:rowOff>186914</xdr:rowOff>
    </xdr:to>
    <xdr:pic>
      <xdr:nvPicPr>
        <xdr:cNvPr id="740" name="Рисунок 25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75316080"/>
          <a:ext cx="0" cy="536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720</xdr:row>
      <xdr:rowOff>0</xdr:rowOff>
    </xdr:from>
    <xdr:to>
      <xdr:col>6</xdr:col>
      <xdr:colOff>0</xdr:colOff>
      <xdr:row>723</xdr:row>
      <xdr:rowOff>122815</xdr:rowOff>
    </xdr:to>
    <xdr:pic>
      <xdr:nvPicPr>
        <xdr:cNvPr id="741" name="Рисунок 25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75285600"/>
          <a:ext cx="0" cy="544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720</xdr:row>
      <xdr:rowOff>0</xdr:rowOff>
    </xdr:from>
    <xdr:to>
      <xdr:col>6</xdr:col>
      <xdr:colOff>0</xdr:colOff>
      <xdr:row>726</xdr:row>
      <xdr:rowOff>9413</xdr:rowOff>
    </xdr:to>
    <xdr:pic>
      <xdr:nvPicPr>
        <xdr:cNvPr id="742" name="Рисунок 26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75120201"/>
          <a:ext cx="0" cy="852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720</xdr:row>
      <xdr:rowOff>0</xdr:rowOff>
    </xdr:from>
    <xdr:to>
      <xdr:col>6</xdr:col>
      <xdr:colOff>0</xdr:colOff>
      <xdr:row>724</xdr:row>
      <xdr:rowOff>42135</xdr:rowOff>
    </xdr:to>
    <xdr:pic>
      <xdr:nvPicPr>
        <xdr:cNvPr id="743" name="Рисунок 26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75285600"/>
          <a:ext cx="0" cy="580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720</xdr:row>
      <xdr:rowOff>0</xdr:rowOff>
    </xdr:from>
    <xdr:to>
      <xdr:col>6</xdr:col>
      <xdr:colOff>0</xdr:colOff>
      <xdr:row>722</xdr:row>
      <xdr:rowOff>159761</xdr:rowOff>
    </xdr:to>
    <xdr:pic>
      <xdr:nvPicPr>
        <xdr:cNvPr id="744" name="Рисунок 27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76795256"/>
          <a:ext cx="0" cy="554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691</xdr:row>
      <xdr:rowOff>22860</xdr:rowOff>
    </xdr:from>
    <xdr:to>
      <xdr:col>6</xdr:col>
      <xdr:colOff>0</xdr:colOff>
      <xdr:row>696</xdr:row>
      <xdr:rowOff>7619</xdr:rowOff>
    </xdr:to>
    <xdr:pic>
      <xdr:nvPicPr>
        <xdr:cNvPr id="747" name="Рисунок 48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100633754"/>
          <a:ext cx="0" cy="926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690</xdr:row>
      <xdr:rowOff>30480</xdr:rowOff>
    </xdr:from>
    <xdr:to>
      <xdr:col>6</xdr:col>
      <xdr:colOff>0</xdr:colOff>
      <xdr:row>693</xdr:row>
      <xdr:rowOff>0</xdr:rowOff>
    </xdr:to>
    <xdr:pic>
      <xdr:nvPicPr>
        <xdr:cNvPr id="748" name="Рисунок 48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100453115"/>
          <a:ext cx="0" cy="534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688</xdr:row>
      <xdr:rowOff>22860</xdr:rowOff>
    </xdr:from>
    <xdr:to>
      <xdr:col>6</xdr:col>
      <xdr:colOff>0</xdr:colOff>
      <xdr:row>692</xdr:row>
      <xdr:rowOff>121920</xdr:rowOff>
    </xdr:to>
    <xdr:pic>
      <xdr:nvPicPr>
        <xdr:cNvPr id="749" name="Рисунок 48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100068978"/>
          <a:ext cx="0" cy="852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689</xdr:row>
      <xdr:rowOff>30480</xdr:rowOff>
    </xdr:from>
    <xdr:to>
      <xdr:col>6</xdr:col>
      <xdr:colOff>0</xdr:colOff>
      <xdr:row>692</xdr:row>
      <xdr:rowOff>45720</xdr:rowOff>
    </xdr:to>
    <xdr:pic>
      <xdr:nvPicPr>
        <xdr:cNvPr id="750" name="Рисунок 48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100264856"/>
          <a:ext cx="0" cy="580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687</xdr:row>
      <xdr:rowOff>30480</xdr:rowOff>
    </xdr:from>
    <xdr:to>
      <xdr:col>6</xdr:col>
      <xdr:colOff>0</xdr:colOff>
      <xdr:row>690</xdr:row>
      <xdr:rowOff>2242</xdr:rowOff>
    </xdr:to>
    <xdr:pic>
      <xdr:nvPicPr>
        <xdr:cNvPr id="751" name="Рисунок 48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99888339"/>
          <a:ext cx="0" cy="536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685</xdr:row>
      <xdr:rowOff>22860</xdr:rowOff>
    </xdr:from>
    <xdr:to>
      <xdr:col>6</xdr:col>
      <xdr:colOff>0</xdr:colOff>
      <xdr:row>689</xdr:row>
      <xdr:rowOff>121919</xdr:rowOff>
    </xdr:to>
    <xdr:pic>
      <xdr:nvPicPr>
        <xdr:cNvPr id="752" name="Рисунок 48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99504201"/>
          <a:ext cx="0" cy="852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686</xdr:row>
      <xdr:rowOff>30480</xdr:rowOff>
    </xdr:from>
    <xdr:to>
      <xdr:col>6</xdr:col>
      <xdr:colOff>0</xdr:colOff>
      <xdr:row>689</xdr:row>
      <xdr:rowOff>45719</xdr:rowOff>
    </xdr:to>
    <xdr:pic>
      <xdr:nvPicPr>
        <xdr:cNvPr id="753" name="Рисунок 50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99700080"/>
          <a:ext cx="0" cy="580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684</xdr:row>
      <xdr:rowOff>30480</xdr:rowOff>
    </xdr:from>
    <xdr:to>
      <xdr:col>6</xdr:col>
      <xdr:colOff>0</xdr:colOff>
      <xdr:row>687</xdr:row>
      <xdr:rowOff>2240</xdr:rowOff>
    </xdr:to>
    <xdr:pic>
      <xdr:nvPicPr>
        <xdr:cNvPr id="754" name="Рисунок 50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99323562"/>
          <a:ext cx="0" cy="536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682</xdr:row>
      <xdr:rowOff>22860</xdr:rowOff>
    </xdr:from>
    <xdr:to>
      <xdr:col>6</xdr:col>
      <xdr:colOff>0</xdr:colOff>
      <xdr:row>686</xdr:row>
      <xdr:rowOff>121921</xdr:rowOff>
    </xdr:to>
    <xdr:pic>
      <xdr:nvPicPr>
        <xdr:cNvPr id="755" name="Рисунок 50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38047" y="98939425"/>
          <a:ext cx="0" cy="852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683</xdr:row>
      <xdr:rowOff>30480</xdr:rowOff>
    </xdr:from>
    <xdr:to>
      <xdr:col>6</xdr:col>
      <xdr:colOff>0</xdr:colOff>
      <xdr:row>686</xdr:row>
      <xdr:rowOff>45722</xdr:rowOff>
    </xdr:to>
    <xdr:pic>
      <xdr:nvPicPr>
        <xdr:cNvPr id="756" name="Рисунок 50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99135304"/>
          <a:ext cx="0" cy="580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681</xdr:row>
      <xdr:rowOff>30480</xdr:rowOff>
    </xdr:from>
    <xdr:to>
      <xdr:col>6</xdr:col>
      <xdr:colOff>0</xdr:colOff>
      <xdr:row>684</xdr:row>
      <xdr:rowOff>65</xdr:rowOff>
    </xdr:to>
    <xdr:pic>
      <xdr:nvPicPr>
        <xdr:cNvPr id="757" name="Рисунок 51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98758786"/>
          <a:ext cx="0" cy="534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693</xdr:row>
      <xdr:rowOff>30480</xdr:rowOff>
    </xdr:from>
    <xdr:to>
      <xdr:col>6</xdr:col>
      <xdr:colOff>0</xdr:colOff>
      <xdr:row>696</xdr:row>
      <xdr:rowOff>45720</xdr:rowOff>
    </xdr:to>
    <xdr:pic>
      <xdr:nvPicPr>
        <xdr:cNvPr id="758" name="Рисунок 47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101017892"/>
          <a:ext cx="0" cy="580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692</xdr:row>
      <xdr:rowOff>30480</xdr:rowOff>
    </xdr:from>
    <xdr:to>
      <xdr:col>6</xdr:col>
      <xdr:colOff>0</xdr:colOff>
      <xdr:row>695</xdr:row>
      <xdr:rowOff>45721</xdr:rowOff>
    </xdr:to>
    <xdr:pic>
      <xdr:nvPicPr>
        <xdr:cNvPr id="759" name="Рисунок 48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38047" y="100829633"/>
          <a:ext cx="0" cy="580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945779</xdr:colOff>
      <xdr:row>279</xdr:row>
      <xdr:rowOff>41835</xdr:rowOff>
    </xdr:from>
    <xdr:to>
      <xdr:col>5</xdr:col>
      <xdr:colOff>1613496</xdr:colOff>
      <xdr:row>288</xdr:row>
      <xdr:rowOff>228599</xdr:rowOff>
    </xdr:to>
    <xdr:pic>
      <xdr:nvPicPr>
        <xdr:cNvPr id="762" name="Рисунок 761" descr="55wbp9yc267m2tv_e3833359.jpg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4603379" y="96417902"/>
          <a:ext cx="667717" cy="2083298"/>
        </a:xfrm>
        <a:prstGeom prst="rect">
          <a:avLst/>
        </a:prstGeom>
      </xdr:spPr>
    </xdr:pic>
    <xdr:clientData/>
  </xdr:twoCellAnchor>
  <xdr:twoCellAnchor editAs="oneCell">
    <xdr:from>
      <xdr:col>5</xdr:col>
      <xdr:colOff>35860</xdr:colOff>
      <xdr:row>324</xdr:row>
      <xdr:rowOff>15177</xdr:rowOff>
    </xdr:from>
    <xdr:to>
      <xdr:col>5</xdr:col>
      <xdr:colOff>1174378</xdr:colOff>
      <xdr:row>333</xdr:row>
      <xdr:rowOff>98610</xdr:rowOff>
    </xdr:to>
    <xdr:pic>
      <xdr:nvPicPr>
        <xdr:cNvPr id="763" name="Рисунок 762" descr="Брюки беговые RAY WS модель RACE (UNI).jpg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3711389" y="68021436"/>
          <a:ext cx="1138518" cy="1777764"/>
        </a:xfrm>
        <a:prstGeom prst="rect">
          <a:avLst/>
        </a:prstGeom>
      </xdr:spPr>
    </xdr:pic>
    <xdr:clientData/>
  </xdr:twoCellAnchor>
  <xdr:twoCellAnchor editAs="oneCell">
    <xdr:from>
      <xdr:col>5</xdr:col>
      <xdr:colOff>1037491</xdr:colOff>
      <xdr:row>324</xdr:row>
      <xdr:rowOff>23313</xdr:rowOff>
    </xdr:from>
    <xdr:to>
      <xdr:col>5</xdr:col>
      <xdr:colOff>2466191</xdr:colOff>
      <xdr:row>333</xdr:row>
      <xdr:rowOff>152398</xdr:rowOff>
    </xdr:to>
    <xdr:pic>
      <xdr:nvPicPr>
        <xdr:cNvPr id="764" name="Рисунок 763" descr="Брюки беговые RAY WS модель RACE (UNI)_2.jpg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4713020" y="68029572"/>
          <a:ext cx="1428700" cy="1823416"/>
        </a:xfrm>
        <a:prstGeom prst="rect">
          <a:avLst/>
        </a:prstGeom>
      </xdr:spPr>
    </xdr:pic>
    <xdr:clientData/>
  </xdr:twoCellAnchor>
  <xdr:twoCellAnchor editAs="oneCell">
    <xdr:from>
      <xdr:col>5</xdr:col>
      <xdr:colOff>170610</xdr:colOff>
      <xdr:row>1261</xdr:row>
      <xdr:rowOff>12916</xdr:rowOff>
    </xdr:from>
    <xdr:to>
      <xdr:col>5</xdr:col>
      <xdr:colOff>2556673</xdr:colOff>
      <xdr:row>1271</xdr:row>
      <xdr:rowOff>25830</xdr:rowOff>
    </xdr:to>
    <xdr:pic>
      <xdr:nvPicPr>
        <xdr:cNvPr id="708" name="Picture 10">
          <a:hlinkClick xmlns:r="http://schemas.openxmlformats.org/officeDocument/2006/relationships" r:id="rId1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3838542" y="291264814"/>
          <a:ext cx="2386063" cy="2466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358588</xdr:colOff>
      <xdr:row>1284</xdr:row>
      <xdr:rowOff>62753</xdr:rowOff>
    </xdr:from>
    <xdr:to>
      <xdr:col>5</xdr:col>
      <xdr:colOff>2366683</xdr:colOff>
      <xdr:row>1295</xdr:row>
      <xdr:rowOff>146425</xdr:rowOff>
    </xdr:to>
    <xdr:pic>
      <xdr:nvPicPr>
        <xdr:cNvPr id="714" name="Рисунок 713" descr="0y8v7714l6vp60u_dcf50695.jpg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4034117" y="189711106"/>
          <a:ext cx="2008095" cy="2844801"/>
        </a:xfrm>
        <a:prstGeom prst="rect">
          <a:avLst/>
        </a:prstGeom>
      </xdr:spPr>
    </xdr:pic>
    <xdr:clientData/>
  </xdr:twoCellAnchor>
  <xdr:twoCellAnchor editAs="oneCell">
    <xdr:from>
      <xdr:col>5</xdr:col>
      <xdr:colOff>367554</xdr:colOff>
      <xdr:row>1296</xdr:row>
      <xdr:rowOff>62753</xdr:rowOff>
    </xdr:from>
    <xdr:to>
      <xdr:col>5</xdr:col>
      <xdr:colOff>2393578</xdr:colOff>
      <xdr:row>1307</xdr:row>
      <xdr:rowOff>225426</xdr:rowOff>
    </xdr:to>
    <xdr:pic>
      <xdr:nvPicPr>
        <xdr:cNvPr id="715" name="Рисунок 714" descr="94nv6ste5033t5z_d5d203b.jpg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043083" y="192723247"/>
          <a:ext cx="2026024" cy="2923804"/>
        </a:xfrm>
        <a:prstGeom prst="rect">
          <a:avLst/>
        </a:prstGeom>
      </xdr:spPr>
    </xdr:pic>
    <xdr:clientData/>
  </xdr:twoCellAnchor>
  <xdr:twoCellAnchor editAs="oneCell">
    <xdr:from>
      <xdr:col>5</xdr:col>
      <xdr:colOff>268943</xdr:colOff>
      <xdr:row>1308</xdr:row>
      <xdr:rowOff>35858</xdr:rowOff>
    </xdr:from>
    <xdr:to>
      <xdr:col>5</xdr:col>
      <xdr:colOff>2393579</xdr:colOff>
      <xdr:row>1319</xdr:row>
      <xdr:rowOff>216868</xdr:rowOff>
    </xdr:to>
    <xdr:pic>
      <xdr:nvPicPr>
        <xdr:cNvPr id="716" name="Рисунок 715" descr="j97twss3jcgzhh0_f3c6ed2e.jpg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3944472" y="195708493"/>
          <a:ext cx="2124636" cy="3004893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30</xdr:row>
      <xdr:rowOff>84667</xdr:rowOff>
    </xdr:from>
    <xdr:to>
      <xdr:col>5</xdr:col>
      <xdr:colOff>1894417</xdr:colOff>
      <xdr:row>30</xdr:row>
      <xdr:rowOff>1365188</xdr:rowOff>
    </xdr:to>
    <xdr:pic>
      <xdr:nvPicPr>
        <xdr:cNvPr id="703" name="Рисунок 702" descr="Рисунок1.jpg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4138083" y="18806584"/>
          <a:ext cx="1418167" cy="1280521"/>
        </a:xfrm>
        <a:prstGeom prst="rect">
          <a:avLst/>
        </a:prstGeom>
      </xdr:spPr>
    </xdr:pic>
    <xdr:clientData/>
  </xdr:twoCellAnchor>
  <xdr:twoCellAnchor editAs="oneCell">
    <xdr:from>
      <xdr:col>5</xdr:col>
      <xdr:colOff>517894</xdr:colOff>
      <xdr:row>31</xdr:row>
      <xdr:rowOff>52917</xdr:rowOff>
    </xdr:from>
    <xdr:to>
      <xdr:col>5</xdr:col>
      <xdr:colOff>1962912</xdr:colOff>
      <xdr:row>31</xdr:row>
      <xdr:rowOff>1322917</xdr:rowOff>
    </xdr:to>
    <xdr:pic>
      <xdr:nvPicPr>
        <xdr:cNvPr id="705" name="Рисунок 704" descr="Рисунок2.jpg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4179727" y="20150667"/>
          <a:ext cx="1445018" cy="1270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473685</xdr:colOff>
      <xdr:row>32</xdr:row>
      <xdr:rowOff>31750</xdr:rowOff>
    </xdr:from>
    <xdr:to>
      <xdr:col>5</xdr:col>
      <xdr:colOff>1979252</xdr:colOff>
      <xdr:row>32</xdr:row>
      <xdr:rowOff>1322917</xdr:rowOff>
    </xdr:to>
    <xdr:pic>
      <xdr:nvPicPr>
        <xdr:cNvPr id="706" name="Рисунок 705" descr="Рисунок3.jpg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4135518" y="21505333"/>
          <a:ext cx="1505567" cy="1291167"/>
        </a:xfrm>
        <a:prstGeom prst="rect">
          <a:avLst/>
        </a:prstGeom>
      </xdr:spPr>
    </xdr:pic>
    <xdr:clientData/>
  </xdr:twoCellAnchor>
  <xdr:twoCellAnchor editAs="oneCell">
    <xdr:from>
      <xdr:col>5</xdr:col>
      <xdr:colOff>423335</xdr:colOff>
      <xdr:row>33</xdr:row>
      <xdr:rowOff>52916</xdr:rowOff>
    </xdr:from>
    <xdr:to>
      <xdr:col>5</xdr:col>
      <xdr:colOff>1855893</xdr:colOff>
      <xdr:row>33</xdr:row>
      <xdr:rowOff>1366095</xdr:rowOff>
    </xdr:to>
    <xdr:pic>
      <xdr:nvPicPr>
        <xdr:cNvPr id="707" name="Рисунок 706" descr="Рисунок4.jpg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4085168" y="22902333"/>
          <a:ext cx="1432558" cy="1313179"/>
        </a:xfrm>
        <a:prstGeom prst="rect">
          <a:avLst/>
        </a:prstGeom>
      </xdr:spPr>
    </xdr:pic>
    <xdr:clientData/>
  </xdr:twoCellAnchor>
  <xdr:twoCellAnchor editAs="oneCell">
    <xdr:from>
      <xdr:col>5</xdr:col>
      <xdr:colOff>490078</xdr:colOff>
      <xdr:row>34</xdr:row>
      <xdr:rowOff>63500</xdr:rowOff>
    </xdr:from>
    <xdr:to>
      <xdr:col>5</xdr:col>
      <xdr:colOff>1936918</xdr:colOff>
      <xdr:row>34</xdr:row>
      <xdr:rowOff>1354667</xdr:rowOff>
    </xdr:to>
    <xdr:pic>
      <xdr:nvPicPr>
        <xdr:cNvPr id="710" name="Рисунок 709" descr="Рисунок5.jpg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4151911" y="24288750"/>
          <a:ext cx="1446840" cy="1291167"/>
        </a:xfrm>
        <a:prstGeom prst="rect">
          <a:avLst/>
        </a:prstGeom>
      </xdr:spPr>
    </xdr:pic>
    <xdr:clientData/>
  </xdr:twoCellAnchor>
  <xdr:twoCellAnchor editAs="oneCell">
    <xdr:from>
      <xdr:col>5</xdr:col>
      <xdr:colOff>582082</xdr:colOff>
      <xdr:row>117</xdr:row>
      <xdr:rowOff>31750</xdr:rowOff>
    </xdr:from>
    <xdr:to>
      <xdr:col>5</xdr:col>
      <xdr:colOff>1505795</xdr:colOff>
      <xdr:row>127</xdr:row>
      <xdr:rowOff>194</xdr:rowOff>
    </xdr:to>
    <xdr:pic>
      <xdr:nvPicPr>
        <xdr:cNvPr id="711" name="Рисунок 710" descr="Рисунок6.jpg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4243915" y="40587083"/>
          <a:ext cx="923713" cy="178877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22861</xdr:rowOff>
    </xdr:to>
    <xdr:pic>
      <xdr:nvPicPr>
        <xdr:cNvPr id="712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0378380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22861</xdr:rowOff>
    </xdr:to>
    <xdr:pic>
      <xdr:nvPicPr>
        <xdr:cNvPr id="713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0378380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22861</xdr:rowOff>
    </xdr:to>
    <xdr:pic>
      <xdr:nvPicPr>
        <xdr:cNvPr id="717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0378380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22861</xdr:rowOff>
    </xdr:to>
    <xdr:pic>
      <xdr:nvPicPr>
        <xdr:cNvPr id="718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0378380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22861</xdr:rowOff>
    </xdr:to>
    <xdr:pic>
      <xdr:nvPicPr>
        <xdr:cNvPr id="719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0378380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22861</xdr:rowOff>
    </xdr:to>
    <xdr:pic>
      <xdr:nvPicPr>
        <xdr:cNvPr id="720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0378380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22861</xdr:rowOff>
    </xdr:to>
    <xdr:pic>
      <xdr:nvPicPr>
        <xdr:cNvPr id="721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0378380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125</xdr:row>
      <xdr:rowOff>297180</xdr:rowOff>
    </xdr:from>
    <xdr:to>
      <xdr:col>6</xdr:col>
      <xdr:colOff>0</xdr:colOff>
      <xdr:row>127</xdr:row>
      <xdr:rowOff>22861</xdr:rowOff>
    </xdr:to>
    <xdr:pic>
      <xdr:nvPicPr>
        <xdr:cNvPr id="722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0378380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126</xdr:row>
      <xdr:rowOff>0</xdr:rowOff>
    </xdr:from>
    <xdr:to>
      <xdr:col>6</xdr:col>
      <xdr:colOff>0</xdr:colOff>
      <xdr:row>137</xdr:row>
      <xdr:rowOff>136711</xdr:rowOff>
    </xdr:to>
    <xdr:pic>
      <xdr:nvPicPr>
        <xdr:cNvPr id="723" name="Рисунок 28" descr="4oro3rj15ltfksy_b8b134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318250" y="40375417"/>
          <a:ext cx="0" cy="2136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126</xdr:row>
      <xdr:rowOff>0</xdr:rowOff>
    </xdr:from>
    <xdr:to>
      <xdr:col>6</xdr:col>
      <xdr:colOff>0</xdr:colOff>
      <xdr:row>137</xdr:row>
      <xdr:rowOff>136711</xdr:rowOff>
    </xdr:to>
    <xdr:pic>
      <xdr:nvPicPr>
        <xdr:cNvPr id="724" name="Рисунок 33" descr="2 (3)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318250" y="40375417"/>
          <a:ext cx="0" cy="2136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126</xdr:row>
      <xdr:rowOff>0</xdr:rowOff>
    </xdr:from>
    <xdr:to>
      <xdr:col>6</xdr:col>
      <xdr:colOff>0</xdr:colOff>
      <xdr:row>137</xdr:row>
      <xdr:rowOff>136711</xdr:rowOff>
    </xdr:to>
    <xdr:pic>
      <xdr:nvPicPr>
        <xdr:cNvPr id="725" name="Рисунок 43" descr="дашин каприз 2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318250" y="40375417"/>
          <a:ext cx="0" cy="2136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137</xdr:row>
      <xdr:rowOff>297180</xdr:rowOff>
    </xdr:from>
    <xdr:to>
      <xdr:col>6</xdr:col>
      <xdr:colOff>0</xdr:colOff>
      <xdr:row>143</xdr:row>
      <xdr:rowOff>75301</xdr:rowOff>
    </xdr:to>
    <xdr:pic>
      <xdr:nvPicPr>
        <xdr:cNvPr id="726" name="Рисунок 153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0753453"/>
          <a:ext cx="0" cy="97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143</xdr:row>
      <xdr:rowOff>297180</xdr:rowOff>
    </xdr:from>
    <xdr:to>
      <xdr:col>6</xdr:col>
      <xdr:colOff>0</xdr:colOff>
      <xdr:row>145</xdr:row>
      <xdr:rowOff>22863</xdr:rowOff>
    </xdr:to>
    <xdr:pic>
      <xdr:nvPicPr>
        <xdr:cNvPr id="727" name="Рисунок 156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1838880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142</xdr:row>
      <xdr:rowOff>297180</xdr:rowOff>
    </xdr:from>
    <xdr:to>
      <xdr:col>6</xdr:col>
      <xdr:colOff>0</xdr:colOff>
      <xdr:row>145</xdr:row>
      <xdr:rowOff>38547</xdr:rowOff>
    </xdr:to>
    <xdr:pic>
      <xdr:nvPicPr>
        <xdr:cNvPr id="728" name="Рисунок 157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1658963"/>
          <a:ext cx="0" cy="3954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141</xdr:row>
      <xdr:rowOff>297180</xdr:rowOff>
    </xdr:from>
    <xdr:to>
      <xdr:col>6</xdr:col>
      <xdr:colOff>0</xdr:colOff>
      <xdr:row>143</xdr:row>
      <xdr:rowOff>22857</xdr:rowOff>
    </xdr:to>
    <xdr:pic>
      <xdr:nvPicPr>
        <xdr:cNvPr id="729" name="Рисунок 158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1479047"/>
          <a:ext cx="0" cy="1998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140</xdr:row>
      <xdr:rowOff>297180</xdr:rowOff>
    </xdr:from>
    <xdr:to>
      <xdr:col>6</xdr:col>
      <xdr:colOff>0</xdr:colOff>
      <xdr:row>143</xdr:row>
      <xdr:rowOff>40789</xdr:rowOff>
    </xdr:to>
    <xdr:pic>
      <xdr:nvPicPr>
        <xdr:cNvPr id="730" name="Рисунок 159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1299130"/>
          <a:ext cx="0" cy="397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139</xdr:row>
      <xdr:rowOff>297180</xdr:rowOff>
    </xdr:from>
    <xdr:to>
      <xdr:col>6</xdr:col>
      <xdr:colOff>0</xdr:colOff>
      <xdr:row>141</xdr:row>
      <xdr:rowOff>22860</xdr:rowOff>
    </xdr:to>
    <xdr:pic>
      <xdr:nvPicPr>
        <xdr:cNvPr id="731" name="Рисунок 160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1119213"/>
          <a:ext cx="0" cy="199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138</xdr:row>
      <xdr:rowOff>297180</xdr:rowOff>
    </xdr:from>
    <xdr:to>
      <xdr:col>6</xdr:col>
      <xdr:colOff>0</xdr:colOff>
      <xdr:row>141</xdr:row>
      <xdr:rowOff>40791</xdr:rowOff>
    </xdr:to>
    <xdr:pic>
      <xdr:nvPicPr>
        <xdr:cNvPr id="745" name="Рисунок 161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0939297"/>
          <a:ext cx="0" cy="397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145</xdr:row>
      <xdr:rowOff>297180</xdr:rowOff>
    </xdr:from>
    <xdr:to>
      <xdr:col>6</xdr:col>
      <xdr:colOff>0</xdr:colOff>
      <xdr:row>147</xdr:row>
      <xdr:rowOff>22859</xdr:rowOff>
    </xdr:to>
    <xdr:pic>
      <xdr:nvPicPr>
        <xdr:cNvPr id="746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2198713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145</xdr:row>
      <xdr:rowOff>297180</xdr:rowOff>
    </xdr:from>
    <xdr:to>
      <xdr:col>6</xdr:col>
      <xdr:colOff>0</xdr:colOff>
      <xdr:row>147</xdr:row>
      <xdr:rowOff>22859</xdr:rowOff>
    </xdr:to>
    <xdr:pic>
      <xdr:nvPicPr>
        <xdr:cNvPr id="765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2198713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145</xdr:row>
      <xdr:rowOff>297180</xdr:rowOff>
    </xdr:from>
    <xdr:to>
      <xdr:col>6</xdr:col>
      <xdr:colOff>0</xdr:colOff>
      <xdr:row>147</xdr:row>
      <xdr:rowOff>22859</xdr:rowOff>
    </xdr:to>
    <xdr:pic>
      <xdr:nvPicPr>
        <xdr:cNvPr id="766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2198713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145</xdr:row>
      <xdr:rowOff>297180</xdr:rowOff>
    </xdr:from>
    <xdr:to>
      <xdr:col>6</xdr:col>
      <xdr:colOff>0</xdr:colOff>
      <xdr:row>147</xdr:row>
      <xdr:rowOff>22859</xdr:rowOff>
    </xdr:to>
    <xdr:pic>
      <xdr:nvPicPr>
        <xdr:cNvPr id="767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2198713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145</xdr:row>
      <xdr:rowOff>297180</xdr:rowOff>
    </xdr:from>
    <xdr:to>
      <xdr:col>6</xdr:col>
      <xdr:colOff>0</xdr:colOff>
      <xdr:row>147</xdr:row>
      <xdr:rowOff>22859</xdr:rowOff>
    </xdr:to>
    <xdr:pic>
      <xdr:nvPicPr>
        <xdr:cNvPr id="768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2198713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145</xdr:row>
      <xdr:rowOff>297180</xdr:rowOff>
    </xdr:from>
    <xdr:to>
      <xdr:col>6</xdr:col>
      <xdr:colOff>0</xdr:colOff>
      <xdr:row>147</xdr:row>
      <xdr:rowOff>22859</xdr:rowOff>
    </xdr:to>
    <xdr:pic>
      <xdr:nvPicPr>
        <xdr:cNvPr id="769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2198713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145</xdr:row>
      <xdr:rowOff>297180</xdr:rowOff>
    </xdr:from>
    <xdr:to>
      <xdr:col>6</xdr:col>
      <xdr:colOff>0</xdr:colOff>
      <xdr:row>147</xdr:row>
      <xdr:rowOff>22859</xdr:rowOff>
    </xdr:to>
    <xdr:pic>
      <xdr:nvPicPr>
        <xdr:cNvPr id="770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2198713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145</xdr:row>
      <xdr:rowOff>297180</xdr:rowOff>
    </xdr:from>
    <xdr:to>
      <xdr:col>6</xdr:col>
      <xdr:colOff>0</xdr:colOff>
      <xdr:row>147</xdr:row>
      <xdr:rowOff>22859</xdr:rowOff>
    </xdr:to>
    <xdr:pic>
      <xdr:nvPicPr>
        <xdr:cNvPr id="771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2198713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145</xdr:row>
      <xdr:rowOff>297180</xdr:rowOff>
    </xdr:from>
    <xdr:to>
      <xdr:col>6</xdr:col>
      <xdr:colOff>0</xdr:colOff>
      <xdr:row>147</xdr:row>
      <xdr:rowOff>22859</xdr:rowOff>
    </xdr:to>
    <xdr:pic>
      <xdr:nvPicPr>
        <xdr:cNvPr id="772" name="Рисунок 162" descr="pvutmo4si0tebzv_635efd70 (1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318250" y="42198713"/>
          <a:ext cx="0" cy="199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583702</xdr:colOff>
      <xdr:row>127</xdr:row>
      <xdr:rowOff>31752</xdr:rowOff>
    </xdr:from>
    <xdr:to>
      <xdr:col>5</xdr:col>
      <xdr:colOff>1558880</xdr:colOff>
      <xdr:row>136</xdr:row>
      <xdr:rowOff>148168</xdr:rowOff>
    </xdr:to>
    <xdr:pic>
      <xdr:nvPicPr>
        <xdr:cNvPr id="774" name="Рисунок 773" descr="Рисунок7.jpg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4245535" y="42407419"/>
          <a:ext cx="975178" cy="1756832"/>
        </a:xfrm>
        <a:prstGeom prst="rect">
          <a:avLst/>
        </a:prstGeom>
      </xdr:spPr>
    </xdr:pic>
    <xdr:clientData/>
  </xdr:twoCellAnchor>
  <xdr:twoCellAnchor editAs="oneCell">
    <xdr:from>
      <xdr:col>5</xdr:col>
      <xdr:colOff>610572</xdr:colOff>
      <xdr:row>137</xdr:row>
      <xdr:rowOff>57395</xdr:rowOff>
    </xdr:from>
    <xdr:to>
      <xdr:col>5</xdr:col>
      <xdr:colOff>1513417</xdr:colOff>
      <xdr:row>146</xdr:row>
      <xdr:rowOff>137582</xdr:rowOff>
    </xdr:to>
    <xdr:pic>
      <xdr:nvPicPr>
        <xdr:cNvPr id="775" name="Рисунок 774" descr="Рисунок8.jpg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272405" y="44253395"/>
          <a:ext cx="902845" cy="1720605"/>
        </a:xfrm>
        <a:prstGeom prst="rect">
          <a:avLst/>
        </a:prstGeom>
      </xdr:spPr>
    </xdr:pic>
    <xdr:clientData/>
  </xdr:twoCellAnchor>
  <xdr:twoCellAnchor editAs="oneCell">
    <xdr:from>
      <xdr:col>5</xdr:col>
      <xdr:colOff>605603</xdr:colOff>
      <xdr:row>199</xdr:row>
      <xdr:rowOff>95249</xdr:rowOff>
    </xdr:from>
    <xdr:to>
      <xdr:col>5</xdr:col>
      <xdr:colOff>1909069</xdr:colOff>
      <xdr:row>211</xdr:row>
      <xdr:rowOff>105832</xdr:rowOff>
    </xdr:to>
    <xdr:pic>
      <xdr:nvPicPr>
        <xdr:cNvPr id="779" name="Рисунок 778" descr="Рисунок1_1.jpg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267436" y="56345666"/>
          <a:ext cx="1303466" cy="2296583"/>
        </a:xfrm>
        <a:prstGeom prst="rect">
          <a:avLst/>
        </a:prstGeom>
      </xdr:spPr>
    </xdr:pic>
    <xdr:clientData/>
  </xdr:twoCellAnchor>
  <xdr:twoCellAnchor editAs="oneCell">
    <xdr:from>
      <xdr:col>5</xdr:col>
      <xdr:colOff>582084</xdr:colOff>
      <xdr:row>212</xdr:row>
      <xdr:rowOff>84666</xdr:rowOff>
    </xdr:from>
    <xdr:to>
      <xdr:col>5</xdr:col>
      <xdr:colOff>1897552</xdr:colOff>
      <xdr:row>224</xdr:row>
      <xdr:rowOff>135856</xdr:rowOff>
    </xdr:to>
    <xdr:pic>
      <xdr:nvPicPr>
        <xdr:cNvPr id="780" name="Рисунок 779" descr="Рисунок1_2.jpg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4243917" y="58811583"/>
          <a:ext cx="1315468" cy="2337190"/>
        </a:xfrm>
        <a:prstGeom prst="rect">
          <a:avLst/>
        </a:prstGeom>
      </xdr:spPr>
    </xdr:pic>
    <xdr:clientData/>
  </xdr:twoCellAnchor>
  <xdr:twoCellAnchor editAs="oneCell">
    <xdr:from>
      <xdr:col>5</xdr:col>
      <xdr:colOff>596917</xdr:colOff>
      <xdr:row>225</xdr:row>
      <xdr:rowOff>84668</xdr:rowOff>
    </xdr:from>
    <xdr:to>
      <xdr:col>5</xdr:col>
      <xdr:colOff>1911349</xdr:colOff>
      <xdr:row>237</xdr:row>
      <xdr:rowOff>137583</xdr:rowOff>
    </xdr:to>
    <xdr:pic>
      <xdr:nvPicPr>
        <xdr:cNvPr id="781" name="Рисунок 780" descr="Рисунок1_3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4258750" y="61288085"/>
          <a:ext cx="1314432" cy="2338915"/>
        </a:xfrm>
        <a:prstGeom prst="rect">
          <a:avLst/>
        </a:prstGeom>
      </xdr:spPr>
    </xdr:pic>
    <xdr:clientData/>
  </xdr:twoCellAnchor>
  <xdr:twoCellAnchor editAs="oneCell">
    <xdr:from>
      <xdr:col>5</xdr:col>
      <xdr:colOff>592667</xdr:colOff>
      <xdr:row>238</xdr:row>
      <xdr:rowOff>95250</xdr:rowOff>
    </xdr:from>
    <xdr:to>
      <xdr:col>5</xdr:col>
      <xdr:colOff>1909158</xdr:colOff>
      <xdr:row>250</xdr:row>
      <xdr:rowOff>148259</xdr:rowOff>
    </xdr:to>
    <xdr:pic>
      <xdr:nvPicPr>
        <xdr:cNvPr id="782" name="Рисунок 781" descr="Рисунок1_4.jpg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4254500" y="63775167"/>
          <a:ext cx="1316491" cy="2339009"/>
        </a:xfrm>
        <a:prstGeom prst="rect">
          <a:avLst/>
        </a:prstGeom>
      </xdr:spPr>
    </xdr:pic>
    <xdr:clientData/>
  </xdr:twoCellAnchor>
  <xdr:twoCellAnchor editAs="oneCell">
    <xdr:from>
      <xdr:col>5</xdr:col>
      <xdr:colOff>459254</xdr:colOff>
      <xdr:row>10</xdr:row>
      <xdr:rowOff>72463</xdr:rowOff>
    </xdr:from>
    <xdr:to>
      <xdr:col>5</xdr:col>
      <xdr:colOff>2152685</xdr:colOff>
      <xdr:row>10</xdr:row>
      <xdr:rowOff>1799166</xdr:rowOff>
    </xdr:to>
    <xdr:pic>
      <xdr:nvPicPr>
        <xdr:cNvPr id="786" name="Рисунок 785" descr="шов.jpg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121087" y="7385546"/>
          <a:ext cx="1693431" cy="1726703"/>
        </a:xfrm>
        <a:prstGeom prst="rect">
          <a:avLst/>
        </a:prstGeom>
      </xdr:spPr>
    </xdr:pic>
    <xdr:clientData/>
  </xdr:twoCellAnchor>
  <xdr:twoCellAnchor editAs="oneCell">
    <xdr:from>
      <xdr:col>5</xdr:col>
      <xdr:colOff>698500</xdr:colOff>
      <xdr:row>11</xdr:row>
      <xdr:rowOff>95249</xdr:rowOff>
    </xdr:from>
    <xdr:to>
      <xdr:col>5</xdr:col>
      <xdr:colOff>1952324</xdr:colOff>
      <xdr:row>11</xdr:row>
      <xdr:rowOff>2064327</xdr:rowOff>
    </xdr:to>
    <xdr:pic>
      <xdr:nvPicPr>
        <xdr:cNvPr id="789" name="Рисунок 788" descr="Рисунок1-1.jpg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369955" y="10070522"/>
          <a:ext cx="1253824" cy="1969078"/>
        </a:xfrm>
        <a:prstGeom prst="rect">
          <a:avLst/>
        </a:prstGeom>
      </xdr:spPr>
    </xdr:pic>
    <xdr:clientData/>
  </xdr:twoCellAnchor>
  <xdr:twoCellAnchor editAs="oneCell">
    <xdr:from>
      <xdr:col>5</xdr:col>
      <xdr:colOff>665018</xdr:colOff>
      <xdr:row>12</xdr:row>
      <xdr:rowOff>52915</xdr:rowOff>
    </xdr:from>
    <xdr:to>
      <xdr:col>5</xdr:col>
      <xdr:colOff>1905000</xdr:colOff>
      <xdr:row>12</xdr:row>
      <xdr:rowOff>1981200</xdr:rowOff>
    </xdr:to>
    <xdr:pic>
      <xdr:nvPicPr>
        <xdr:cNvPr id="790" name="Рисунок 789" descr="Рисунок1-2.jpg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4336473" y="12147933"/>
          <a:ext cx="1239982" cy="1928285"/>
        </a:xfrm>
        <a:prstGeom prst="rect">
          <a:avLst/>
        </a:prstGeom>
      </xdr:spPr>
    </xdr:pic>
    <xdr:clientData/>
  </xdr:twoCellAnchor>
  <xdr:twoCellAnchor editAs="oneCell">
    <xdr:from>
      <xdr:col>5</xdr:col>
      <xdr:colOff>740833</xdr:colOff>
      <xdr:row>13</xdr:row>
      <xdr:rowOff>63500</xdr:rowOff>
    </xdr:from>
    <xdr:to>
      <xdr:col>5</xdr:col>
      <xdr:colOff>1967345</xdr:colOff>
      <xdr:row>13</xdr:row>
      <xdr:rowOff>1939637</xdr:rowOff>
    </xdr:to>
    <xdr:pic>
      <xdr:nvPicPr>
        <xdr:cNvPr id="791" name="Рисунок 790" descr="Рисунок1-3.jpg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4412288" y="14070445"/>
          <a:ext cx="1226512" cy="1876137"/>
        </a:xfrm>
        <a:prstGeom prst="rect">
          <a:avLst/>
        </a:prstGeom>
      </xdr:spPr>
    </xdr:pic>
    <xdr:clientData/>
  </xdr:twoCellAnchor>
  <xdr:twoCellAnchor editAs="oneCell">
    <xdr:from>
      <xdr:col>5</xdr:col>
      <xdr:colOff>772582</xdr:colOff>
      <xdr:row>14</xdr:row>
      <xdr:rowOff>31750</xdr:rowOff>
    </xdr:from>
    <xdr:to>
      <xdr:col>5</xdr:col>
      <xdr:colOff>1884217</xdr:colOff>
      <xdr:row>14</xdr:row>
      <xdr:rowOff>1801090</xdr:rowOff>
    </xdr:to>
    <xdr:pic>
      <xdr:nvPicPr>
        <xdr:cNvPr id="792" name="Рисунок 791" descr="Рисунок1-4.jpg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4444037" y="16047605"/>
          <a:ext cx="1111635" cy="1769340"/>
        </a:xfrm>
        <a:prstGeom prst="rect">
          <a:avLst/>
        </a:prstGeom>
      </xdr:spPr>
    </xdr:pic>
    <xdr:clientData/>
  </xdr:twoCellAnchor>
  <xdr:twoCellAnchor editAs="oneCell">
    <xdr:from>
      <xdr:col>5</xdr:col>
      <xdr:colOff>687916</xdr:colOff>
      <xdr:row>15</xdr:row>
      <xdr:rowOff>42332</xdr:rowOff>
    </xdr:from>
    <xdr:to>
      <xdr:col>5</xdr:col>
      <xdr:colOff>1939636</xdr:colOff>
      <xdr:row>15</xdr:row>
      <xdr:rowOff>1884217</xdr:rowOff>
    </xdr:to>
    <xdr:pic>
      <xdr:nvPicPr>
        <xdr:cNvPr id="793" name="Рисунок 792" descr="Рисунок1-5.jpg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359371" y="17928550"/>
          <a:ext cx="1251720" cy="1841885"/>
        </a:xfrm>
        <a:prstGeom prst="rect">
          <a:avLst/>
        </a:prstGeom>
      </xdr:spPr>
    </xdr:pic>
    <xdr:clientData/>
  </xdr:twoCellAnchor>
  <xdr:twoCellAnchor editAs="oneCell">
    <xdr:from>
      <xdr:col>5</xdr:col>
      <xdr:colOff>740834</xdr:colOff>
      <xdr:row>16</xdr:row>
      <xdr:rowOff>31749</xdr:rowOff>
    </xdr:from>
    <xdr:to>
      <xdr:col>5</xdr:col>
      <xdr:colOff>2022763</xdr:colOff>
      <xdr:row>16</xdr:row>
      <xdr:rowOff>1947332</xdr:rowOff>
    </xdr:to>
    <xdr:pic>
      <xdr:nvPicPr>
        <xdr:cNvPr id="794" name="Рисунок 793" descr="Рисунок1-6.jpg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412289" y="19885313"/>
          <a:ext cx="1281929" cy="1915583"/>
        </a:xfrm>
        <a:prstGeom prst="rect">
          <a:avLst/>
        </a:prstGeom>
      </xdr:spPr>
    </xdr:pic>
    <xdr:clientData/>
  </xdr:twoCellAnchor>
  <xdr:twoCellAnchor editAs="oneCell">
    <xdr:from>
      <xdr:col>5</xdr:col>
      <xdr:colOff>751417</xdr:colOff>
      <xdr:row>17</xdr:row>
      <xdr:rowOff>63500</xdr:rowOff>
    </xdr:from>
    <xdr:to>
      <xdr:col>5</xdr:col>
      <xdr:colOff>1947334</xdr:colOff>
      <xdr:row>17</xdr:row>
      <xdr:rowOff>1947333</xdr:rowOff>
    </xdr:to>
    <xdr:pic>
      <xdr:nvPicPr>
        <xdr:cNvPr id="795" name="Рисунок 794" descr="Рисунок1-7.jpg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413250" y="20584583"/>
          <a:ext cx="1195917" cy="1883833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18</xdr:row>
      <xdr:rowOff>63500</xdr:rowOff>
    </xdr:from>
    <xdr:to>
      <xdr:col>5</xdr:col>
      <xdr:colOff>1915584</xdr:colOff>
      <xdr:row>18</xdr:row>
      <xdr:rowOff>2083686</xdr:rowOff>
    </xdr:to>
    <xdr:pic>
      <xdr:nvPicPr>
        <xdr:cNvPr id="796" name="Рисунок 795" descr="Рисунок1-8.jpg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423833" y="22563667"/>
          <a:ext cx="1153584" cy="2020186"/>
        </a:xfrm>
        <a:prstGeom prst="rect">
          <a:avLst/>
        </a:prstGeom>
      </xdr:spPr>
    </xdr:pic>
    <xdr:clientData/>
  </xdr:twoCellAnchor>
  <xdr:twoCellAnchor editAs="oneCell">
    <xdr:from>
      <xdr:col>5</xdr:col>
      <xdr:colOff>814917</xdr:colOff>
      <xdr:row>19</xdr:row>
      <xdr:rowOff>52917</xdr:rowOff>
    </xdr:from>
    <xdr:to>
      <xdr:col>5</xdr:col>
      <xdr:colOff>1936750</xdr:colOff>
      <xdr:row>19</xdr:row>
      <xdr:rowOff>2073103</xdr:rowOff>
    </xdr:to>
    <xdr:pic>
      <xdr:nvPicPr>
        <xdr:cNvPr id="797" name="Рисунок 796" descr="Рисунок1-9.jpg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476750" y="24743834"/>
          <a:ext cx="1121833" cy="2020186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857250</xdr:colOff>
      <xdr:row>20</xdr:row>
      <xdr:rowOff>52917</xdr:rowOff>
    </xdr:from>
    <xdr:to>
      <xdr:col>5</xdr:col>
      <xdr:colOff>2000250</xdr:colOff>
      <xdr:row>20</xdr:row>
      <xdr:rowOff>2065913</xdr:rowOff>
    </xdr:to>
    <xdr:pic>
      <xdr:nvPicPr>
        <xdr:cNvPr id="798" name="Рисунок 797" descr="Рисунок1-10.jpg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519083" y="26871084"/>
          <a:ext cx="1143000" cy="2012996"/>
        </a:xfrm>
        <a:prstGeom prst="rect">
          <a:avLst/>
        </a:prstGeom>
      </xdr:spPr>
    </xdr:pic>
    <xdr:clientData/>
  </xdr:twoCellAnchor>
  <xdr:twoCellAnchor editAs="oneCell">
    <xdr:from>
      <xdr:col>5</xdr:col>
      <xdr:colOff>83128</xdr:colOff>
      <xdr:row>8</xdr:row>
      <xdr:rowOff>152400</xdr:rowOff>
    </xdr:from>
    <xdr:to>
      <xdr:col>5</xdr:col>
      <xdr:colOff>2581275</xdr:colOff>
      <xdr:row>8</xdr:row>
      <xdr:rowOff>1939635</xdr:rowOff>
    </xdr:to>
    <xdr:pic>
      <xdr:nvPicPr>
        <xdr:cNvPr id="799" name="Рисунок 798" descr="утепл.jpg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3754583" y="4752109"/>
          <a:ext cx="2507672" cy="1787235"/>
        </a:xfrm>
        <a:prstGeom prst="rect">
          <a:avLst/>
        </a:prstGeom>
      </xdr:spPr>
    </xdr:pic>
    <xdr:clientData/>
  </xdr:twoCellAnchor>
  <xdr:twoCellAnchor editAs="oneCell">
    <xdr:from>
      <xdr:col>5</xdr:col>
      <xdr:colOff>798721</xdr:colOff>
      <xdr:row>302</xdr:row>
      <xdr:rowOff>82627</xdr:rowOff>
    </xdr:from>
    <xdr:to>
      <xdr:col>5</xdr:col>
      <xdr:colOff>1652234</xdr:colOff>
      <xdr:row>308</xdr:row>
      <xdr:rowOff>399218</xdr:rowOff>
    </xdr:to>
    <xdr:pic>
      <xdr:nvPicPr>
        <xdr:cNvPr id="800" name="Рисунок 799" descr="Рисунок1-б.jpg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471010" y="101474531"/>
          <a:ext cx="853513" cy="184059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320</xdr:row>
      <xdr:rowOff>30480</xdr:rowOff>
    </xdr:from>
    <xdr:to>
      <xdr:col>6</xdr:col>
      <xdr:colOff>0</xdr:colOff>
      <xdr:row>325</xdr:row>
      <xdr:rowOff>186955</xdr:rowOff>
    </xdr:to>
    <xdr:pic>
      <xdr:nvPicPr>
        <xdr:cNvPr id="865" name="Рисунок 51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12439251"/>
          <a:ext cx="0" cy="575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317</xdr:row>
      <xdr:rowOff>15240</xdr:rowOff>
    </xdr:from>
    <xdr:to>
      <xdr:col>6</xdr:col>
      <xdr:colOff>0</xdr:colOff>
      <xdr:row>327</xdr:row>
      <xdr:rowOff>8812</xdr:rowOff>
    </xdr:to>
    <xdr:pic>
      <xdr:nvPicPr>
        <xdr:cNvPr id="866" name="Рисунок 51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11845626"/>
          <a:ext cx="0" cy="847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318</xdr:row>
      <xdr:rowOff>30480</xdr:rowOff>
    </xdr:from>
    <xdr:to>
      <xdr:col>6</xdr:col>
      <xdr:colOff>0</xdr:colOff>
      <xdr:row>325</xdr:row>
      <xdr:rowOff>33599</xdr:rowOff>
    </xdr:to>
    <xdr:pic>
      <xdr:nvPicPr>
        <xdr:cNvPr id="867" name="Рисунок 51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12053661"/>
          <a:ext cx="0" cy="563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315</xdr:row>
      <xdr:rowOff>15240</xdr:rowOff>
    </xdr:from>
    <xdr:to>
      <xdr:col>6</xdr:col>
      <xdr:colOff>0</xdr:colOff>
      <xdr:row>324</xdr:row>
      <xdr:rowOff>91442</xdr:rowOff>
    </xdr:to>
    <xdr:pic>
      <xdr:nvPicPr>
        <xdr:cNvPr id="868" name="Рисунок 517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11460035"/>
          <a:ext cx="0" cy="84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316</xdr:row>
      <xdr:rowOff>30480</xdr:rowOff>
    </xdr:from>
    <xdr:to>
      <xdr:col>6</xdr:col>
      <xdr:colOff>0</xdr:colOff>
      <xdr:row>322</xdr:row>
      <xdr:rowOff>125409</xdr:rowOff>
    </xdr:to>
    <xdr:pic>
      <xdr:nvPicPr>
        <xdr:cNvPr id="869" name="Рисунок 51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11668070"/>
          <a:ext cx="0" cy="563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313</xdr:row>
      <xdr:rowOff>15240</xdr:rowOff>
    </xdr:from>
    <xdr:to>
      <xdr:col>6</xdr:col>
      <xdr:colOff>0</xdr:colOff>
      <xdr:row>321</xdr:row>
      <xdr:rowOff>238332</xdr:rowOff>
    </xdr:to>
    <xdr:pic>
      <xdr:nvPicPr>
        <xdr:cNvPr id="870" name="Рисунок 51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11074445"/>
          <a:ext cx="0" cy="8473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314</xdr:row>
      <xdr:rowOff>30480</xdr:rowOff>
    </xdr:from>
    <xdr:to>
      <xdr:col>6</xdr:col>
      <xdr:colOff>0</xdr:colOff>
      <xdr:row>320</xdr:row>
      <xdr:rowOff>125410</xdr:rowOff>
    </xdr:to>
    <xdr:pic>
      <xdr:nvPicPr>
        <xdr:cNvPr id="871" name="Рисунок 52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11282480"/>
          <a:ext cx="0" cy="563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311</xdr:row>
      <xdr:rowOff>15240</xdr:rowOff>
    </xdr:from>
    <xdr:to>
      <xdr:col>6</xdr:col>
      <xdr:colOff>0</xdr:colOff>
      <xdr:row>319</xdr:row>
      <xdr:rowOff>238330</xdr:rowOff>
    </xdr:to>
    <xdr:pic>
      <xdr:nvPicPr>
        <xdr:cNvPr id="872" name="Рисунок 521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10688854"/>
          <a:ext cx="0" cy="847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312</xdr:row>
      <xdr:rowOff>30480</xdr:rowOff>
    </xdr:from>
    <xdr:to>
      <xdr:col>6</xdr:col>
      <xdr:colOff>0</xdr:colOff>
      <xdr:row>318</xdr:row>
      <xdr:rowOff>125407</xdr:rowOff>
    </xdr:to>
    <xdr:pic>
      <xdr:nvPicPr>
        <xdr:cNvPr id="873" name="Рисунок 52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10896890"/>
          <a:ext cx="0" cy="563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309</xdr:row>
      <xdr:rowOff>22860</xdr:rowOff>
    </xdr:from>
    <xdr:to>
      <xdr:col>6</xdr:col>
      <xdr:colOff>0</xdr:colOff>
      <xdr:row>317</xdr:row>
      <xdr:rowOff>193194</xdr:rowOff>
    </xdr:to>
    <xdr:pic>
      <xdr:nvPicPr>
        <xdr:cNvPr id="874" name="Рисунок 52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10301703"/>
          <a:ext cx="0" cy="831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310</xdr:row>
      <xdr:rowOff>30480</xdr:rowOff>
    </xdr:from>
    <xdr:to>
      <xdr:col>6</xdr:col>
      <xdr:colOff>0</xdr:colOff>
      <xdr:row>316</xdr:row>
      <xdr:rowOff>125409</xdr:rowOff>
    </xdr:to>
    <xdr:pic>
      <xdr:nvPicPr>
        <xdr:cNvPr id="875" name="Рисунок 52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10511299"/>
          <a:ext cx="0" cy="563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242948</xdr:colOff>
      <xdr:row>310</xdr:row>
      <xdr:rowOff>100988</xdr:rowOff>
    </xdr:from>
    <xdr:to>
      <xdr:col>5</xdr:col>
      <xdr:colOff>1960321</xdr:colOff>
      <xdr:row>320</xdr:row>
      <xdr:rowOff>45905</xdr:rowOff>
    </xdr:to>
    <xdr:pic>
      <xdr:nvPicPr>
        <xdr:cNvPr id="878" name="Рисунок 877" descr="Рисунок1к.jpg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915237" y="103732988"/>
          <a:ext cx="1717373" cy="2423712"/>
        </a:xfrm>
        <a:prstGeom prst="rect">
          <a:avLst/>
        </a:prstGeom>
      </xdr:spPr>
    </xdr:pic>
    <xdr:clientData/>
  </xdr:twoCellAnchor>
  <xdr:twoCellAnchor editAs="oneCell">
    <xdr:from>
      <xdr:col>5</xdr:col>
      <xdr:colOff>449855</xdr:colOff>
      <xdr:row>335</xdr:row>
      <xdr:rowOff>156072</xdr:rowOff>
    </xdr:from>
    <xdr:to>
      <xdr:col>5</xdr:col>
      <xdr:colOff>2195026</xdr:colOff>
      <xdr:row>347</xdr:row>
      <xdr:rowOff>100987</xdr:rowOff>
    </xdr:to>
    <xdr:pic>
      <xdr:nvPicPr>
        <xdr:cNvPr id="883" name="Рисунок 882" descr="Рисунок1-рб.jpg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4122144" y="109002723"/>
          <a:ext cx="1745171" cy="2258457"/>
        </a:xfrm>
        <a:prstGeom prst="rect">
          <a:avLst/>
        </a:prstGeom>
      </xdr:spPr>
    </xdr:pic>
    <xdr:clientData/>
  </xdr:twoCellAnchor>
  <xdr:twoCellAnchor editAs="oneCell">
    <xdr:from>
      <xdr:col>5</xdr:col>
      <xdr:colOff>294917</xdr:colOff>
      <xdr:row>348</xdr:row>
      <xdr:rowOff>55084</xdr:rowOff>
    </xdr:from>
    <xdr:to>
      <xdr:col>5</xdr:col>
      <xdr:colOff>2210350</xdr:colOff>
      <xdr:row>360</xdr:row>
      <xdr:rowOff>137711</xdr:rowOff>
    </xdr:to>
    <xdr:pic>
      <xdr:nvPicPr>
        <xdr:cNvPr id="884" name="Рисунок 883" descr="Рисунок1-рбс.jpg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3967206" y="111408072"/>
          <a:ext cx="1915433" cy="2396169"/>
        </a:xfrm>
        <a:prstGeom prst="rect">
          <a:avLst/>
        </a:prstGeom>
      </xdr:spPr>
    </xdr:pic>
    <xdr:clientData/>
  </xdr:twoCellAnchor>
  <xdr:twoCellAnchor editAs="oneCell">
    <xdr:from>
      <xdr:col>5</xdr:col>
      <xdr:colOff>396552</xdr:colOff>
      <xdr:row>361</xdr:row>
      <xdr:rowOff>55085</xdr:rowOff>
    </xdr:from>
    <xdr:to>
      <xdr:col>5</xdr:col>
      <xdr:colOff>2025351</xdr:colOff>
      <xdr:row>367</xdr:row>
      <xdr:rowOff>367229</xdr:rowOff>
    </xdr:to>
    <xdr:pic>
      <xdr:nvPicPr>
        <xdr:cNvPr id="886" name="Рисунок 885" descr="Рисунок1бжч.jpg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4068841" y="114189832"/>
          <a:ext cx="1628799" cy="2432891"/>
        </a:xfrm>
        <a:prstGeom prst="rect">
          <a:avLst/>
        </a:prstGeom>
      </xdr:spPr>
    </xdr:pic>
    <xdr:clientData/>
  </xdr:twoCellAnchor>
  <xdr:twoCellAnchor editAs="oneCell">
    <xdr:from>
      <xdr:col>5</xdr:col>
      <xdr:colOff>331347</xdr:colOff>
      <xdr:row>368</xdr:row>
      <xdr:rowOff>55085</xdr:rowOff>
    </xdr:from>
    <xdr:to>
      <xdr:col>5</xdr:col>
      <xdr:colOff>1962491</xdr:colOff>
      <xdr:row>374</xdr:row>
      <xdr:rowOff>367230</xdr:rowOff>
    </xdr:to>
    <xdr:pic>
      <xdr:nvPicPr>
        <xdr:cNvPr id="887" name="Рисунок 886" descr="Рисунок1бжс.jpg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4003636" y="116696169"/>
          <a:ext cx="1631144" cy="243289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398</xdr:row>
      <xdr:rowOff>30480</xdr:rowOff>
    </xdr:from>
    <xdr:to>
      <xdr:col>6</xdr:col>
      <xdr:colOff>0</xdr:colOff>
      <xdr:row>401</xdr:row>
      <xdr:rowOff>2242</xdr:rowOff>
    </xdr:to>
    <xdr:pic>
      <xdr:nvPicPr>
        <xdr:cNvPr id="888" name="Рисунок 23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732841"/>
          <a:ext cx="0" cy="550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396</xdr:row>
      <xdr:rowOff>22860</xdr:rowOff>
    </xdr:from>
    <xdr:to>
      <xdr:col>6</xdr:col>
      <xdr:colOff>0</xdr:colOff>
      <xdr:row>400</xdr:row>
      <xdr:rowOff>57658</xdr:rowOff>
    </xdr:to>
    <xdr:pic>
      <xdr:nvPicPr>
        <xdr:cNvPr id="889" name="Рисунок 24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8275366"/>
          <a:ext cx="0" cy="870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397</xdr:row>
      <xdr:rowOff>30480</xdr:rowOff>
    </xdr:from>
    <xdr:to>
      <xdr:col>6</xdr:col>
      <xdr:colOff>0</xdr:colOff>
      <xdr:row>399</xdr:row>
      <xdr:rowOff>174251</xdr:rowOff>
    </xdr:to>
    <xdr:pic>
      <xdr:nvPicPr>
        <xdr:cNvPr id="890" name="Рисунок 24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475781"/>
          <a:ext cx="0" cy="59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394</xdr:row>
      <xdr:rowOff>22860</xdr:rowOff>
    </xdr:from>
    <xdr:to>
      <xdr:col>6</xdr:col>
      <xdr:colOff>0</xdr:colOff>
      <xdr:row>398</xdr:row>
      <xdr:rowOff>11934</xdr:rowOff>
    </xdr:to>
    <xdr:pic>
      <xdr:nvPicPr>
        <xdr:cNvPr id="891" name="Рисунок 24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7889776"/>
          <a:ext cx="0" cy="824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395</xdr:row>
      <xdr:rowOff>30480</xdr:rowOff>
    </xdr:from>
    <xdr:to>
      <xdr:col>6</xdr:col>
      <xdr:colOff>0</xdr:colOff>
      <xdr:row>397</xdr:row>
      <xdr:rowOff>187416</xdr:rowOff>
    </xdr:to>
    <xdr:pic>
      <xdr:nvPicPr>
        <xdr:cNvPr id="892" name="Рисунок 24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090191"/>
          <a:ext cx="0" cy="55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393</xdr:row>
      <xdr:rowOff>30480</xdr:rowOff>
    </xdr:from>
    <xdr:to>
      <xdr:col>6</xdr:col>
      <xdr:colOff>0</xdr:colOff>
      <xdr:row>396</xdr:row>
      <xdr:rowOff>2240</xdr:rowOff>
    </xdr:to>
    <xdr:pic>
      <xdr:nvPicPr>
        <xdr:cNvPr id="893" name="Рисунок 24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704600"/>
          <a:ext cx="0" cy="55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391</xdr:row>
      <xdr:rowOff>22860</xdr:rowOff>
    </xdr:from>
    <xdr:to>
      <xdr:col>6</xdr:col>
      <xdr:colOff>0</xdr:colOff>
      <xdr:row>395</xdr:row>
      <xdr:rowOff>121919</xdr:rowOff>
    </xdr:to>
    <xdr:pic>
      <xdr:nvPicPr>
        <xdr:cNvPr id="894" name="Рисунок 24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7311390"/>
          <a:ext cx="0" cy="87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392</xdr:row>
      <xdr:rowOff>30480</xdr:rowOff>
    </xdr:from>
    <xdr:to>
      <xdr:col>6</xdr:col>
      <xdr:colOff>0</xdr:colOff>
      <xdr:row>395</xdr:row>
      <xdr:rowOff>45719</xdr:rowOff>
    </xdr:to>
    <xdr:pic>
      <xdr:nvPicPr>
        <xdr:cNvPr id="895" name="Рисунок 24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511805"/>
          <a:ext cx="0" cy="59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389</xdr:row>
      <xdr:rowOff>22860</xdr:rowOff>
    </xdr:from>
    <xdr:to>
      <xdr:col>6</xdr:col>
      <xdr:colOff>0</xdr:colOff>
      <xdr:row>393</xdr:row>
      <xdr:rowOff>76201</xdr:rowOff>
    </xdr:to>
    <xdr:pic>
      <xdr:nvPicPr>
        <xdr:cNvPr id="896" name="Рисунок 25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6925800"/>
          <a:ext cx="0" cy="824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390</xdr:row>
      <xdr:rowOff>30480</xdr:rowOff>
    </xdr:from>
    <xdr:to>
      <xdr:col>6</xdr:col>
      <xdr:colOff>0</xdr:colOff>
      <xdr:row>393</xdr:row>
      <xdr:rowOff>2</xdr:rowOff>
    </xdr:to>
    <xdr:pic>
      <xdr:nvPicPr>
        <xdr:cNvPr id="897" name="Рисунок 25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126215"/>
          <a:ext cx="0" cy="5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388</xdr:row>
      <xdr:rowOff>30480</xdr:rowOff>
    </xdr:from>
    <xdr:to>
      <xdr:col>6</xdr:col>
      <xdr:colOff>0</xdr:colOff>
      <xdr:row>391</xdr:row>
      <xdr:rowOff>711</xdr:rowOff>
    </xdr:to>
    <xdr:pic>
      <xdr:nvPicPr>
        <xdr:cNvPr id="898" name="Рисунок 25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6740625"/>
          <a:ext cx="0" cy="548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411</xdr:row>
      <xdr:rowOff>30480</xdr:rowOff>
    </xdr:from>
    <xdr:to>
      <xdr:col>6</xdr:col>
      <xdr:colOff>0</xdr:colOff>
      <xdr:row>414</xdr:row>
      <xdr:rowOff>2242</xdr:rowOff>
    </xdr:to>
    <xdr:pic>
      <xdr:nvPicPr>
        <xdr:cNvPr id="900" name="Рисунок 23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732841"/>
          <a:ext cx="0" cy="550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409</xdr:row>
      <xdr:rowOff>22860</xdr:rowOff>
    </xdr:from>
    <xdr:to>
      <xdr:col>6</xdr:col>
      <xdr:colOff>0</xdr:colOff>
      <xdr:row>413</xdr:row>
      <xdr:rowOff>57658</xdr:rowOff>
    </xdr:to>
    <xdr:pic>
      <xdr:nvPicPr>
        <xdr:cNvPr id="901" name="Рисунок 24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8275366"/>
          <a:ext cx="0" cy="870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410</xdr:row>
      <xdr:rowOff>30480</xdr:rowOff>
    </xdr:from>
    <xdr:to>
      <xdr:col>6</xdr:col>
      <xdr:colOff>0</xdr:colOff>
      <xdr:row>412</xdr:row>
      <xdr:rowOff>174251</xdr:rowOff>
    </xdr:to>
    <xdr:pic>
      <xdr:nvPicPr>
        <xdr:cNvPr id="902" name="Рисунок 24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475781"/>
          <a:ext cx="0" cy="59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407</xdr:row>
      <xdr:rowOff>22860</xdr:rowOff>
    </xdr:from>
    <xdr:to>
      <xdr:col>6</xdr:col>
      <xdr:colOff>0</xdr:colOff>
      <xdr:row>411</xdr:row>
      <xdr:rowOff>11934</xdr:rowOff>
    </xdr:to>
    <xdr:pic>
      <xdr:nvPicPr>
        <xdr:cNvPr id="903" name="Рисунок 24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7889776"/>
          <a:ext cx="0" cy="824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408</xdr:row>
      <xdr:rowOff>30480</xdr:rowOff>
    </xdr:from>
    <xdr:to>
      <xdr:col>6</xdr:col>
      <xdr:colOff>0</xdr:colOff>
      <xdr:row>410</xdr:row>
      <xdr:rowOff>187416</xdr:rowOff>
    </xdr:to>
    <xdr:pic>
      <xdr:nvPicPr>
        <xdr:cNvPr id="904" name="Рисунок 24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090191"/>
          <a:ext cx="0" cy="55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406</xdr:row>
      <xdr:rowOff>30480</xdr:rowOff>
    </xdr:from>
    <xdr:to>
      <xdr:col>6</xdr:col>
      <xdr:colOff>0</xdr:colOff>
      <xdr:row>409</xdr:row>
      <xdr:rowOff>2240</xdr:rowOff>
    </xdr:to>
    <xdr:pic>
      <xdr:nvPicPr>
        <xdr:cNvPr id="905" name="Рисунок 24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704600"/>
          <a:ext cx="0" cy="55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404</xdr:row>
      <xdr:rowOff>22860</xdr:rowOff>
    </xdr:from>
    <xdr:to>
      <xdr:col>6</xdr:col>
      <xdr:colOff>0</xdr:colOff>
      <xdr:row>408</xdr:row>
      <xdr:rowOff>121919</xdr:rowOff>
    </xdr:to>
    <xdr:pic>
      <xdr:nvPicPr>
        <xdr:cNvPr id="906" name="Рисунок 24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7311390"/>
          <a:ext cx="0" cy="87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405</xdr:row>
      <xdr:rowOff>30480</xdr:rowOff>
    </xdr:from>
    <xdr:to>
      <xdr:col>6</xdr:col>
      <xdr:colOff>0</xdr:colOff>
      <xdr:row>408</xdr:row>
      <xdr:rowOff>45719</xdr:rowOff>
    </xdr:to>
    <xdr:pic>
      <xdr:nvPicPr>
        <xdr:cNvPr id="907" name="Рисунок 24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511805"/>
          <a:ext cx="0" cy="59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402</xdr:row>
      <xdr:rowOff>22860</xdr:rowOff>
    </xdr:from>
    <xdr:to>
      <xdr:col>6</xdr:col>
      <xdr:colOff>0</xdr:colOff>
      <xdr:row>406</xdr:row>
      <xdr:rowOff>76201</xdr:rowOff>
    </xdr:to>
    <xdr:pic>
      <xdr:nvPicPr>
        <xdr:cNvPr id="908" name="Рисунок 25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6925800"/>
          <a:ext cx="0" cy="824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403</xdr:row>
      <xdr:rowOff>30480</xdr:rowOff>
    </xdr:from>
    <xdr:to>
      <xdr:col>6</xdr:col>
      <xdr:colOff>0</xdr:colOff>
      <xdr:row>406</xdr:row>
      <xdr:rowOff>2</xdr:rowOff>
    </xdr:to>
    <xdr:pic>
      <xdr:nvPicPr>
        <xdr:cNvPr id="909" name="Рисунок 25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126215"/>
          <a:ext cx="0" cy="5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401</xdr:row>
      <xdr:rowOff>30480</xdr:rowOff>
    </xdr:from>
    <xdr:to>
      <xdr:col>6</xdr:col>
      <xdr:colOff>0</xdr:colOff>
      <xdr:row>404</xdr:row>
      <xdr:rowOff>711</xdr:rowOff>
    </xdr:to>
    <xdr:pic>
      <xdr:nvPicPr>
        <xdr:cNvPr id="910" name="Рисунок 25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6740625"/>
          <a:ext cx="0" cy="548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424</xdr:row>
      <xdr:rowOff>30480</xdr:rowOff>
    </xdr:from>
    <xdr:to>
      <xdr:col>6</xdr:col>
      <xdr:colOff>0</xdr:colOff>
      <xdr:row>427</xdr:row>
      <xdr:rowOff>2242</xdr:rowOff>
    </xdr:to>
    <xdr:pic>
      <xdr:nvPicPr>
        <xdr:cNvPr id="912" name="Рисунок 23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732841"/>
          <a:ext cx="0" cy="550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422</xdr:row>
      <xdr:rowOff>22860</xdr:rowOff>
    </xdr:from>
    <xdr:to>
      <xdr:col>6</xdr:col>
      <xdr:colOff>0</xdr:colOff>
      <xdr:row>426</xdr:row>
      <xdr:rowOff>57658</xdr:rowOff>
    </xdr:to>
    <xdr:pic>
      <xdr:nvPicPr>
        <xdr:cNvPr id="913" name="Рисунок 24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8275366"/>
          <a:ext cx="0" cy="870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423</xdr:row>
      <xdr:rowOff>30480</xdr:rowOff>
    </xdr:from>
    <xdr:to>
      <xdr:col>6</xdr:col>
      <xdr:colOff>0</xdr:colOff>
      <xdr:row>425</xdr:row>
      <xdr:rowOff>174251</xdr:rowOff>
    </xdr:to>
    <xdr:pic>
      <xdr:nvPicPr>
        <xdr:cNvPr id="914" name="Рисунок 24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475781"/>
          <a:ext cx="0" cy="59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420</xdr:row>
      <xdr:rowOff>22860</xdr:rowOff>
    </xdr:from>
    <xdr:to>
      <xdr:col>6</xdr:col>
      <xdr:colOff>0</xdr:colOff>
      <xdr:row>424</xdr:row>
      <xdr:rowOff>11934</xdr:rowOff>
    </xdr:to>
    <xdr:pic>
      <xdr:nvPicPr>
        <xdr:cNvPr id="915" name="Рисунок 24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7889776"/>
          <a:ext cx="0" cy="824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421</xdr:row>
      <xdr:rowOff>30480</xdr:rowOff>
    </xdr:from>
    <xdr:to>
      <xdr:col>6</xdr:col>
      <xdr:colOff>0</xdr:colOff>
      <xdr:row>423</xdr:row>
      <xdr:rowOff>187416</xdr:rowOff>
    </xdr:to>
    <xdr:pic>
      <xdr:nvPicPr>
        <xdr:cNvPr id="916" name="Рисунок 24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090191"/>
          <a:ext cx="0" cy="55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419</xdr:row>
      <xdr:rowOff>30480</xdr:rowOff>
    </xdr:from>
    <xdr:to>
      <xdr:col>6</xdr:col>
      <xdr:colOff>0</xdr:colOff>
      <xdr:row>422</xdr:row>
      <xdr:rowOff>2240</xdr:rowOff>
    </xdr:to>
    <xdr:pic>
      <xdr:nvPicPr>
        <xdr:cNvPr id="917" name="Рисунок 24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704600"/>
          <a:ext cx="0" cy="55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417</xdr:row>
      <xdr:rowOff>22860</xdr:rowOff>
    </xdr:from>
    <xdr:to>
      <xdr:col>6</xdr:col>
      <xdr:colOff>0</xdr:colOff>
      <xdr:row>421</xdr:row>
      <xdr:rowOff>121919</xdr:rowOff>
    </xdr:to>
    <xdr:pic>
      <xdr:nvPicPr>
        <xdr:cNvPr id="918" name="Рисунок 24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7311390"/>
          <a:ext cx="0" cy="87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418</xdr:row>
      <xdr:rowOff>30480</xdr:rowOff>
    </xdr:from>
    <xdr:to>
      <xdr:col>6</xdr:col>
      <xdr:colOff>0</xdr:colOff>
      <xdr:row>421</xdr:row>
      <xdr:rowOff>45719</xdr:rowOff>
    </xdr:to>
    <xdr:pic>
      <xdr:nvPicPr>
        <xdr:cNvPr id="919" name="Рисунок 24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511805"/>
          <a:ext cx="0" cy="59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415</xdr:row>
      <xdr:rowOff>22860</xdr:rowOff>
    </xdr:from>
    <xdr:to>
      <xdr:col>6</xdr:col>
      <xdr:colOff>0</xdr:colOff>
      <xdr:row>419</xdr:row>
      <xdr:rowOff>76201</xdr:rowOff>
    </xdr:to>
    <xdr:pic>
      <xdr:nvPicPr>
        <xdr:cNvPr id="920" name="Рисунок 25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6925800"/>
          <a:ext cx="0" cy="824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416</xdr:row>
      <xdr:rowOff>30480</xdr:rowOff>
    </xdr:from>
    <xdr:to>
      <xdr:col>6</xdr:col>
      <xdr:colOff>0</xdr:colOff>
      <xdr:row>419</xdr:row>
      <xdr:rowOff>2</xdr:rowOff>
    </xdr:to>
    <xdr:pic>
      <xdr:nvPicPr>
        <xdr:cNvPr id="921" name="Рисунок 25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126215"/>
          <a:ext cx="0" cy="5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414</xdr:row>
      <xdr:rowOff>30480</xdr:rowOff>
    </xdr:from>
    <xdr:to>
      <xdr:col>6</xdr:col>
      <xdr:colOff>0</xdr:colOff>
      <xdr:row>417</xdr:row>
      <xdr:rowOff>711</xdr:rowOff>
    </xdr:to>
    <xdr:pic>
      <xdr:nvPicPr>
        <xdr:cNvPr id="922" name="Рисунок 25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6740625"/>
          <a:ext cx="0" cy="548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437</xdr:row>
      <xdr:rowOff>30480</xdr:rowOff>
    </xdr:from>
    <xdr:to>
      <xdr:col>6</xdr:col>
      <xdr:colOff>0</xdr:colOff>
      <xdr:row>440</xdr:row>
      <xdr:rowOff>2242</xdr:rowOff>
    </xdr:to>
    <xdr:pic>
      <xdr:nvPicPr>
        <xdr:cNvPr id="924" name="Рисунок 23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732841"/>
          <a:ext cx="0" cy="550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435</xdr:row>
      <xdr:rowOff>22860</xdr:rowOff>
    </xdr:from>
    <xdr:to>
      <xdr:col>6</xdr:col>
      <xdr:colOff>0</xdr:colOff>
      <xdr:row>439</xdr:row>
      <xdr:rowOff>57658</xdr:rowOff>
    </xdr:to>
    <xdr:pic>
      <xdr:nvPicPr>
        <xdr:cNvPr id="925" name="Рисунок 24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8275366"/>
          <a:ext cx="0" cy="870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436</xdr:row>
      <xdr:rowOff>30480</xdr:rowOff>
    </xdr:from>
    <xdr:to>
      <xdr:col>6</xdr:col>
      <xdr:colOff>0</xdr:colOff>
      <xdr:row>438</xdr:row>
      <xdr:rowOff>174251</xdr:rowOff>
    </xdr:to>
    <xdr:pic>
      <xdr:nvPicPr>
        <xdr:cNvPr id="926" name="Рисунок 24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475781"/>
          <a:ext cx="0" cy="59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433</xdr:row>
      <xdr:rowOff>22860</xdr:rowOff>
    </xdr:from>
    <xdr:to>
      <xdr:col>6</xdr:col>
      <xdr:colOff>0</xdr:colOff>
      <xdr:row>437</xdr:row>
      <xdr:rowOff>11934</xdr:rowOff>
    </xdr:to>
    <xdr:pic>
      <xdr:nvPicPr>
        <xdr:cNvPr id="927" name="Рисунок 24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7889776"/>
          <a:ext cx="0" cy="824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434</xdr:row>
      <xdr:rowOff>30480</xdr:rowOff>
    </xdr:from>
    <xdr:to>
      <xdr:col>6</xdr:col>
      <xdr:colOff>0</xdr:colOff>
      <xdr:row>436</xdr:row>
      <xdr:rowOff>187416</xdr:rowOff>
    </xdr:to>
    <xdr:pic>
      <xdr:nvPicPr>
        <xdr:cNvPr id="928" name="Рисунок 24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090191"/>
          <a:ext cx="0" cy="55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432</xdr:row>
      <xdr:rowOff>30480</xdr:rowOff>
    </xdr:from>
    <xdr:to>
      <xdr:col>6</xdr:col>
      <xdr:colOff>0</xdr:colOff>
      <xdr:row>435</xdr:row>
      <xdr:rowOff>2240</xdr:rowOff>
    </xdr:to>
    <xdr:pic>
      <xdr:nvPicPr>
        <xdr:cNvPr id="929" name="Рисунок 24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704600"/>
          <a:ext cx="0" cy="55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430</xdr:row>
      <xdr:rowOff>22860</xdr:rowOff>
    </xdr:from>
    <xdr:to>
      <xdr:col>6</xdr:col>
      <xdr:colOff>0</xdr:colOff>
      <xdr:row>434</xdr:row>
      <xdr:rowOff>121919</xdr:rowOff>
    </xdr:to>
    <xdr:pic>
      <xdr:nvPicPr>
        <xdr:cNvPr id="930" name="Рисунок 24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7311390"/>
          <a:ext cx="0" cy="87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431</xdr:row>
      <xdr:rowOff>30480</xdr:rowOff>
    </xdr:from>
    <xdr:to>
      <xdr:col>6</xdr:col>
      <xdr:colOff>0</xdr:colOff>
      <xdr:row>434</xdr:row>
      <xdr:rowOff>45719</xdr:rowOff>
    </xdr:to>
    <xdr:pic>
      <xdr:nvPicPr>
        <xdr:cNvPr id="931" name="Рисунок 24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511805"/>
          <a:ext cx="0" cy="59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428</xdr:row>
      <xdr:rowOff>22860</xdr:rowOff>
    </xdr:from>
    <xdr:to>
      <xdr:col>6</xdr:col>
      <xdr:colOff>0</xdr:colOff>
      <xdr:row>432</xdr:row>
      <xdr:rowOff>76201</xdr:rowOff>
    </xdr:to>
    <xdr:pic>
      <xdr:nvPicPr>
        <xdr:cNvPr id="932" name="Рисунок 25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6925800"/>
          <a:ext cx="0" cy="824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429</xdr:row>
      <xdr:rowOff>30480</xdr:rowOff>
    </xdr:from>
    <xdr:to>
      <xdr:col>6</xdr:col>
      <xdr:colOff>0</xdr:colOff>
      <xdr:row>432</xdr:row>
      <xdr:rowOff>2</xdr:rowOff>
    </xdr:to>
    <xdr:pic>
      <xdr:nvPicPr>
        <xdr:cNvPr id="933" name="Рисунок 25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126215"/>
          <a:ext cx="0" cy="5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427</xdr:row>
      <xdr:rowOff>30480</xdr:rowOff>
    </xdr:from>
    <xdr:to>
      <xdr:col>6</xdr:col>
      <xdr:colOff>0</xdr:colOff>
      <xdr:row>430</xdr:row>
      <xdr:rowOff>711</xdr:rowOff>
    </xdr:to>
    <xdr:pic>
      <xdr:nvPicPr>
        <xdr:cNvPr id="934" name="Рисунок 25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6740625"/>
          <a:ext cx="0" cy="548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450</xdr:row>
      <xdr:rowOff>30480</xdr:rowOff>
    </xdr:from>
    <xdr:to>
      <xdr:col>6</xdr:col>
      <xdr:colOff>0</xdr:colOff>
      <xdr:row>453</xdr:row>
      <xdr:rowOff>2242</xdr:rowOff>
    </xdr:to>
    <xdr:pic>
      <xdr:nvPicPr>
        <xdr:cNvPr id="936" name="Рисунок 23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732841"/>
          <a:ext cx="0" cy="550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448</xdr:row>
      <xdr:rowOff>22860</xdr:rowOff>
    </xdr:from>
    <xdr:to>
      <xdr:col>6</xdr:col>
      <xdr:colOff>0</xdr:colOff>
      <xdr:row>452</xdr:row>
      <xdr:rowOff>57658</xdr:rowOff>
    </xdr:to>
    <xdr:pic>
      <xdr:nvPicPr>
        <xdr:cNvPr id="937" name="Рисунок 24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8275366"/>
          <a:ext cx="0" cy="870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449</xdr:row>
      <xdr:rowOff>30480</xdr:rowOff>
    </xdr:from>
    <xdr:to>
      <xdr:col>6</xdr:col>
      <xdr:colOff>0</xdr:colOff>
      <xdr:row>451</xdr:row>
      <xdr:rowOff>174251</xdr:rowOff>
    </xdr:to>
    <xdr:pic>
      <xdr:nvPicPr>
        <xdr:cNvPr id="938" name="Рисунок 24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475781"/>
          <a:ext cx="0" cy="59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446</xdr:row>
      <xdr:rowOff>22860</xdr:rowOff>
    </xdr:from>
    <xdr:to>
      <xdr:col>6</xdr:col>
      <xdr:colOff>0</xdr:colOff>
      <xdr:row>450</xdr:row>
      <xdr:rowOff>11934</xdr:rowOff>
    </xdr:to>
    <xdr:pic>
      <xdr:nvPicPr>
        <xdr:cNvPr id="939" name="Рисунок 24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7889776"/>
          <a:ext cx="0" cy="824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447</xdr:row>
      <xdr:rowOff>30480</xdr:rowOff>
    </xdr:from>
    <xdr:to>
      <xdr:col>6</xdr:col>
      <xdr:colOff>0</xdr:colOff>
      <xdr:row>449</xdr:row>
      <xdr:rowOff>187416</xdr:rowOff>
    </xdr:to>
    <xdr:pic>
      <xdr:nvPicPr>
        <xdr:cNvPr id="940" name="Рисунок 24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090191"/>
          <a:ext cx="0" cy="55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445</xdr:row>
      <xdr:rowOff>30480</xdr:rowOff>
    </xdr:from>
    <xdr:to>
      <xdr:col>6</xdr:col>
      <xdr:colOff>0</xdr:colOff>
      <xdr:row>448</xdr:row>
      <xdr:rowOff>2240</xdr:rowOff>
    </xdr:to>
    <xdr:pic>
      <xdr:nvPicPr>
        <xdr:cNvPr id="941" name="Рисунок 24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704600"/>
          <a:ext cx="0" cy="55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443</xdr:row>
      <xdr:rowOff>22860</xdr:rowOff>
    </xdr:from>
    <xdr:to>
      <xdr:col>6</xdr:col>
      <xdr:colOff>0</xdr:colOff>
      <xdr:row>447</xdr:row>
      <xdr:rowOff>121919</xdr:rowOff>
    </xdr:to>
    <xdr:pic>
      <xdr:nvPicPr>
        <xdr:cNvPr id="942" name="Рисунок 24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7311390"/>
          <a:ext cx="0" cy="87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444</xdr:row>
      <xdr:rowOff>30480</xdr:rowOff>
    </xdr:from>
    <xdr:to>
      <xdr:col>6</xdr:col>
      <xdr:colOff>0</xdr:colOff>
      <xdr:row>447</xdr:row>
      <xdr:rowOff>45719</xdr:rowOff>
    </xdr:to>
    <xdr:pic>
      <xdr:nvPicPr>
        <xdr:cNvPr id="943" name="Рисунок 24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511805"/>
          <a:ext cx="0" cy="59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441</xdr:row>
      <xdr:rowOff>22860</xdr:rowOff>
    </xdr:from>
    <xdr:to>
      <xdr:col>6</xdr:col>
      <xdr:colOff>0</xdr:colOff>
      <xdr:row>445</xdr:row>
      <xdr:rowOff>76201</xdr:rowOff>
    </xdr:to>
    <xdr:pic>
      <xdr:nvPicPr>
        <xdr:cNvPr id="944" name="Рисунок 25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6925800"/>
          <a:ext cx="0" cy="824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442</xdr:row>
      <xdr:rowOff>30480</xdr:rowOff>
    </xdr:from>
    <xdr:to>
      <xdr:col>6</xdr:col>
      <xdr:colOff>0</xdr:colOff>
      <xdr:row>445</xdr:row>
      <xdr:rowOff>2</xdr:rowOff>
    </xdr:to>
    <xdr:pic>
      <xdr:nvPicPr>
        <xdr:cNvPr id="945" name="Рисунок 25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126215"/>
          <a:ext cx="0" cy="5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440</xdr:row>
      <xdr:rowOff>30480</xdr:rowOff>
    </xdr:from>
    <xdr:to>
      <xdr:col>6</xdr:col>
      <xdr:colOff>0</xdr:colOff>
      <xdr:row>443</xdr:row>
      <xdr:rowOff>711</xdr:rowOff>
    </xdr:to>
    <xdr:pic>
      <xdr:nvPicPr>
        <xdr:cNvPr id="946" name="Рисунок 25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6740625"/>
          <a:ext cx="0" cy="548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463</xdr:row>
      <xdr:rowOff>30480</xdr:rowOff>
    </xdr:from>
    <xdr:to>
      <xdr:col>6</xdr:col>
      <xdr:colOff>0</xdr:colOff>
      <xdr:row>466</xdr:row>
      <xdr:rowOff>2242</xdr:rowOff>
    </xdr:to>
    <xdr:pic>
      <xdr:nvPicPr>
        <xdr:cNvPr id="948" name="Рисунок 23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732841"/>
          <a:ext cx="0" cy="550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461</xdr:row>
      <xdr:rowOff>22860</xdr:rowOff>
    </xdr:from>
    <xdr:to>
      <xdr:col>6</xdr:col>
      <xdr:colOff>0</xdr:colOff>
      <xdr:row>465</xdr:row>
      <xdr:rowOff>57658</xdr:rowOff>
    </xdr:to>
    <xdr:pic>
      <xdr:nvPicPr>
        <xdr:cNvPr id="949" name="Рисунок 24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8275366"/>
          <a:ext cx="0" cy="870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462</xdr:row>
      <xdr:rowOff>30480</xdr:rowOff>
    </xdr:from>
    <xdr:to>
      <xdr:col>6</xdr:col>
      <xdr:colOff>0</xdr:colOff>
      <xdr:row>464</xdr:row>
      <xdr:rowOff>174251</xdr:rowOff>
    </xdr:to>
    <xdr:pic>
      <xdr:nvPicPr>
        <xdr:cNvPr id="950" name="Рисунок 24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475781"/>
          <a:ext cx="0" cy="59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459</xdr:row>
      <xdr:rowOff>22860</xdr:rowOff>
    </xdr:from>
    <xdr:to>
      <xdr:col>6</xdr:col>
      <xdr:colOff>0</xdr:colOff>
      <xdr:row>463</xdr:row>
      <xdr:rowOff>11934</xdr:rowOff>
    </xdr:to>
    <xdr:pic>
      <xdr:nvPicPr>
        <xdr:cNvPr id="951" name="Рисунок 24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7889776"/>
          <a:ext cx="0" cy="824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460</xdr:row>
      <xdr:rowOff>30480</xdr:rowOff>
    </xdr:from>
    <xdr:to>
      <xdr:col>6</xdr:col>
      <xdr:colOff>0</xdr:colOff>
      <xdr:row>462</xdr:row>
      <xdr:rowOff>187416</xdr:rowOff>
    </xdr:to>
    <xdr:pic>
      <xdr:nvPicPr>
        <xdr:cNvPr id="952" name="Рисунок 24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8090191"/>
          <a:ext cx="0" cy="55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458</xdr:row>
      <xdr:rowOff>30480</xdr:rowOff>
    </xdr:from>
    <xdr:to>
      <xdr:col>6</xdr:col>
      <xdr:colOff>0</xdr:colOff>
      <xdr:row>461</xdr:row>
      <xdr:rowOff>2240</xdr:rowOff>
    </xdr:to>
    <xdr:pic>
      <xdr:nvPicPr>
        <xdr:cNvPr id="953" name="Рисунок 24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704600"/>
          <a:ext cx="0" cy="55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456</xdr:row>
      <xdr:rowOff>22860</xdr:rowOff>
    </xdr:from>
    <xdr:to>
      <xdr:col>6</xdr:col>
      <xdr:colOff>0</xdr:colOff>
      <xdr:row>460</xdr:row>
      <xdr:rowOff>121919</xdr:rowOff>
    </xdr:to>
    <xdr:pic>
      <xdr:nvPicPr>
        <xdr:cNvPr id="954" name="Рисунок 24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7311390"/>
          <a:ext cx="0" cy="87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457</xdr:row>
      <xdr:rowOff>30480</xdr:rowOff>
    </xdr:from>
    <xdr:to>
      <xdr:col>6</xdr:col>
      <xdr:colOff>0</xdr:colOff>
      <xdr:row>460</xdr:row>
      <xdr:rowOff>45719</xdr:rowOff>
    </xdr:to>
    <xdr:pic>
      <xdr:nvPicPr>
        <xdr:cNvPr id="955" name="Рисунок 24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511805"/>
          <a:ext cx="0" cy="59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454</xdr:row>
      <xdr:rowOff>22860</xdr:rowOff>
    </xdr:from>
    <xdr:to>
      <xdr:col>6</xdr:col>
      <xdr:colOff>0</xdr:colOff>
      <xdr:row>458</xdr:row>
      <xdr:rowOff>76201</xdr:rowOff>
    </xdr:to>
    <xdr:pic>
      <xdr:nvPicPr>
        <xdr:cNvPr id="956" name="Рисунок 25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36925800"/>
          <a:ext cx="0" cy="824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455</xdr:row>
      <xdr:rowOff>30480</xdr:rowOff>
    </xdr:from>
    <xdr:to>
      <xdr:col>6</xdr:col>
      <xdr:colOff>0</xdr:colOff>
      <xdr:row>458</xdr:row>
      <xdr:rowOff>2</xdr:rowOff>
    </xdr:to>
    <xdr:pic>
      <xdr:nvPicPr>
        <xdr:cNvPr id="957" name="Рисунок 25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7126215"/>
          <a:ext cx="0" cy="5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453</xdr:row>
      <xdr:rowOff>30480</xdr:rowOff>
    </xdr:from>
    <xdr:to>
      <xdr:col>6</xdr:col>
      <xdr:colOff>0</xdr:colOff>
      <xdr:row>456</xdr:row>
      <xdr:rowOff>711</xdr:rowOff>
    </xdr:to>
    <xdr:pic>
      <xdr:nvPicPr>
        <xdr:cNvPr id="958" name="Рисунок 25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36740625"/>
          <a:ext cx="0" cy="548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192795</xdr:colOff>
      <xdr:row>388</xdr:row>
      <xdr:rowOff>90622</xdr:rowOff>
    </xdr:from>
    <xdr:to>
      <xdr:col>5</xdr:col>
      <xdr:colOff>2342169</xdr:colOff>
      <xdr:row>400</xdr:row>
      <xdr:rowOff>134457</xdr:rowOff>
    </xdr:to>
    <xdr:pic>
      <xdr:nvPicPr>
        <xdr:cNvPr id="960" name="Рисунок 959" descr="141.jpg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3865084" y="121762742"/>
          <a:ext cx="2149374" cy="2357378"/>
        </a:xfrm>
        <a:prstGeom prst="rect">
          <a:avLst/>
        </a:prstGeom>
      </xdr:spPr>
    </xdr:pic>
    <xdr:clientData/>
  </xdr:twoCellAnchor>
  <xdr:twoCellAnchor editAs="oneCell">
    <xdr:from>
      <xdr:col>5</xdr:col>
      <xdr:colOff>257060</xdr:colOff>
      <xdr:row>401</xdr:row>
      <xdr:rowOff>60351</xdr:rowOff>
    </xdr:from>
    <xdr:to>
      <xdr:col>5</xdr:col>
      <xdr:colOff>2378028</xdr:colOff>
      <xdr:row>413</xdr:row>
      <xdr:rowOff>145937</xdr:rowOff>
    </xdr:to>
    <xdr:pic>
      <xdr:nvPicPr>
        <xdr:cNvPr id="961" name="Рисунок 960" descr="141-1.jpg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3929349" y="124238809"/>
          <a:ext cx="2120968" cy="2399128"/>
        </a:xfrm>
        <a:prstGeom prst="rect">
          <a:avLst/>
        </a:prstGeom>
      </xdr:spPr>
    </xdr:pic>
    <xdr:clientData/>
  </xdr:twoCellAnchor>
  <xdr:twoCellAnchor editAs="oneCell">
    <xdr:from>
      <xdr:col>5</xdr:col>
      <xdr:colOff>146891</xdr:colOff>
      <xdr:row>414</xdr:row>
      <xdr:rowOff>27543</xdr:rowOff>
    </xdr:from>
    <xdr:to>
      <xdr:col>5</xdr:col>
      <xdr:colOff>2332879</xdr:colOff>
      <xdr:row>426</xdr:row>
      <xdr:rowOff>157164</xdr:rowOff>
    </xdr:to>
    <xdr:pic>
      <xdr:nvPicPr>
        <xdr:cNvPr id="962" name="Рисунок 961" descr="141-2.jpg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3819180" y="126712338"/>
          <a:ext cx="2185988" cy="2443163"/>
        </a:xfrm>
        <a:prstGeom prst="rect">
          <a:avLst/>
        </a:prstGeom>
      </xdr:spPr>
    </xdr:pic>
    <xdr:clientData/>
  </xdr:twoCellAnchor>
  <xdr:twoCellAnchor editAs="oneCell">
    <xdr:from>
      <xdr:col>5</xdr:col>
      <xdr:colOff>280062</xdr:colOff>
      <xdr:row>427</xdr:row>
      <xdr:rowOff>18362</xdr:rowOff>
    </xdr:from>
    <xdr:to>
      <xdr:col>5</xdr:col>
      <xdr:colOff>2132590</xdr:colOff>
      <xdr:row>439</xdr:row>
      <xdr:rowOff>156073</xdr:rowOff>
    </xdr:to>
    <xdr:pic>
      <xdr:nvPicPr>
        <xdr:cNvPr id="963" name="Рисунок 962" descr="141-21м1.jpg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952351" y="129209495"/>
          <a:ext cx="1852528" cy="2451253"/>
        </a:xfrm>
        <a:prstGeom prst="rect">
          <a:avLst/>
        </a:prstGeom>
      </xdr:spPr>
    </xdr:pic>
    <xdr:clientData/>
  </xdr:twoCellAnchor>
  <xdr:twoCellAnchor editAs="oneCell">
    <xdr:from>
      <xdr:col>5</xdr:col>
      <xdr:colOff>174434</xdr:colOff>
      <xdr:row>440</xdr:row>
      <xdr:rowOff>82626</xdr:rowOff>
    </xdr:from>
    <xdr:to>
      <xdr:col>5</xdr:col>
      <xdr:colOff>2299069</xdr:colOff>
      <xdr:row>452</xdr:row>
      <xdr:rowOff>142490</xdr:rowOff>
    </xdr:to>
    <xdr:pic>
      <xdr:nvPicPr>
        <xdr:cNvPr id="964" name="Рисунок 963" descr="141-21м0.jpg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3846723" y="131780096"/>
          <a:ext cx="2124635" cy="2373406"/>
        </a:xfrm>
        <a:prstGeom prst="rect">
          <a:avLst/>
        </a:prstGeom>
      </xdr:spPr>
    </xdr:pic>
    <xdr:clientData/>
  </xdr:twoCellAnchor>
  <xdr:twoCellAnchor editAs="oneCell">
    <xdr:from>
      <xdr:col>5</xdr:col>
      <xdr:colOff>410836</xdr:colOff>
      <xdr:row>453</xdr:row>
      <xdr:rowOff>45904</xdr:rowOff>
    </xdr:from>
    <xdr:to>
      <xdr:col>5</xdr:col>
      <xdr:colOff>2249276</xdr:colOff>
      <xdr:row>465</xdr:row>
      <xdr:rowOff>156073</xdr:rowOff>
    </xdr:to>
    <xdr:pic>
      <xdr:nvPicPr>
        <xdr:cNvPr id="965" name="Рисунок 964" descr="141-12м0.jpg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4083125" y="134249711"/>
          <a:ext cx="1838440" cy="2423711"/>
        </a:xfrm>
        <a:prstGeom prst="rect">
          <a:avLst/>
        </a:prstGeom>
      </xdr:spPr>
    </xdr:pic>
    <xdr:clientData/>
  </xdr:twoCellAnchor>
  <xdr:twoCellAnchor editAs="oneCell">
    <xdr:from>
      <xdr:col>5</xdr:col>
      <xdr:colOff>256971</xdr:colOff>
      <xdr:row>466</xdr:row>
      <xdr:rowOff>55085</xdr:rowOff>
    </xdr:from>
    <xdr:to>
      <xdr:col>5</xdr:col>
      <xdr:colOff>2137088</xdr:colOff>
      <xdr:row>478</xdr:row>
      <xdr:rowOff>165253</xdr:rowOff>
    </xdr:to>
    <xdr:pic>
      <xdr:nvPicPr>
        <xdr:cNvPr id="966" name="Рисунок 965" descr="141-12м2.jpg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3929260" y="136765230"/>
          <a:ext cx="1880117" cy="24879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485</xdr:row>
      <xdr:rowOff>30480</xdr:rowOff>
    </xdr:from>
    <xdr:to>
      <xdr:col>6</xdr:col>
      <xdr:colOff>0</xdr:colOff>
      <xdr:row>488</xdr:row>
      <xdr:rowOff>4898</xdr:rowOff>
    </xdr:to>
    <xdr:pic>
      <xdr:nvPicPr>
        <xdr:cNvPr id="967" name="Рисунок 23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2395950"/>
          <a:ext cx="0" cy="552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483</xdr:row>
      <xdr:rowOff>22860</xdr:rowOff>
    </xdr:from>
    <xdr:to>
      <xdr:col>6</xdr:col>
      <xdr:colOff>0</xdr:colOff>
      <xdr:row>487</xdr:row>
      <xdr:rowOff>132488</xdr:rowOff>
    </xdr:to>
    <xdr:pic>
      <xdr:nvPicPr>
        <xdr:cNvPr id="968" name="Рисунок 23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42002740"/>
          <a:ext cx="0" cy="8808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484</xdr:row>
      <xdr:rowOff>30480</xdr:rowOff>
    </xdr:from>
    <xdr:to>
      <xdr:col>6</xdr:col>
      <xdr:colOff>0</xdr:colOff>
      <xdr:row>487</xdr:row>
      <xdr:rowOff>56285</xdr:rowOff>
    </xdr:to>
    <xdr:pic>
      <xdr:nvPicPr>
        <xdr:cNvPr id="969" name="Рисунок 23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2203155"/>
          <a:ext cx="0" cy="604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481</xdr:row>
      <xdr:rowOff>22860</xdr:rowOff>
    </xdr:from>
    <xdr:to>
      <xdr:col>6</xdr:col>
      <xdr:colOff>0</xdr:colOff>
      <xdr:row>485</xdr:row>
      <xdr:rowOff>74385</xdr:rowOff>
    </xdr:to>
    <xdr:pic>
      <xdr:nvPicPr>
        <xdr:cNvPr id="970" name="Рисунок 25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41617149"/>
          <a:ext cx="0" cy="822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482</xdr:row>
      <xdr:rowOff>30480</xdr:rowOff>
    </xdr:from>
    <xdr:to>
      <xdr:col>6</xdr:col>
      <xdr:colOff>0</xdr:colOff>
      <xdr:row>485</xdr:row>
      <xdr:rowOff>5444</xdr:rowOff>
    </xdr:to>
    <xdr:pic>
      <xdr:nvPicPr>
        <xdr:cNvPr id="971" name="Рисунок 25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1817564"/>
          <a:ext cx="0" cy="55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480</xdr:row>
      <xdr:rowOff>0</xdr:rowOff>
    </xdr:from>
    <xdr:to>
      <xdr:col>6</xdr:col>
      <xdr:colOff>0</xdr:colOff>
      <xdr:row>484</xdr:row>
      <xdr:rowOff>53341</xdr:rowOff>
    </xdr:to>
    <xdr:pic>
      <xdr:nvPicPr>
        <xdr:cNvPr id="972" name="Рисунок 257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41401494"/>
          <a:ext cx="0" cy="824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480</xdr:row>
      <xdr:rowOff>30480</xdr:rowOff>
    </xdr:from>
    <xdr:to>
      <xdr:col>6</xdr:col>
      <xdr:colOff>0</xdr:colOff>
      <xdr:row>483</xdr:row>
      <xdr:rowOff>2239</xdr:rowOff>
    </xdr:to>
    <xdr:pic>
      <xdr:nvPicPr>
        <xdr:cNvPr id="973" name="Рисунок 25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1431974"/>
          <a:ext cx="0" cy="5501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480</xdr:row>
      <xdr:rowOff>0</xdr:rowOff>
    </xdr:from>
    <xdr:to>
      <xdr:col>6</xdr:col>
      <xdr:colOff>0</xdr:colOff>
      <xdr:row>482</xdr:row>
      <xdr:rowOff>167639</xdr:rowOff>
    </xdr:to>
    <xdr:pic>
      <xdr:nvPicPr>
        <xdr:cNvPr id="974" name="Рисунок 25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1401494"/>
          <a:ext cx="0" cy="553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479</xdr:row>
      <xdr:rowOff>22860</xdr:rowOff>
    </xdr:from>
    <xdr:to>
      <xdr:col>6</xdr:col>
      <xdr:colOff>0</xdr:colOff>
      <xdr:row>483</xdr:row>
      <xdr:rowOff>121919</xdr:rowOff>
    </xdr:to>
    <xdr:pic>
      <xdr:nvPicPr>
        <xdr:cNvPr id="975" name="Рисунок 26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41231559"/>
          <a:ext cx="0" cy="87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480</xdr:row>
      <xdr:rowOff>0</xdr:rowOff>
    </xdr:from>
    <xdr:to>
      <xdr:col>6</xdr:col>
      <xdr:colOff>0</xdr:colOff>
      <xdr:row>483</xdr:row>
      <xdr:rowOff>15238</xdr:rowOff>
    </xdr:to>
    <xdr:pic>
      <xdr:nvPicPr>
        <xdr:cNvPr id="976" name="Рисунок 26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1401494"/>
          <a:ext cx="0" cy="593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546777</xdr:colOff>
      <xdr:row>479</xdr:row>
      <xdr:rowOff>97315</xdr:rowOff>
    </xdr:from>
    <xdr:to>
      <xdr:col>5</xdr:col>
      <xdr:colOff>1974519</xdr:colOff>
      <xdr:row>488</xdr:row>
      <xdr:rowOff>165251</xdr:rowOff>
    </xdr:to>
    <xdr:pic>
      <xdr:nvPicPr>
        <xdr:cNvPr id="978" name="Рисунок 977" descr="z91wbzfqe3cj46k_87f15aba.jpg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4219066" y="139378062"/>
          <a:ext cx="1427742" cy="1803093"/>
        </a:xfrm>
        <a:prstGeom prst="rect">
          <a:avLst/>
        </a:prstGeom>
      </xdr:spPr>
    </xdr:pic>
    <xdr:clientData/>
  </xdr:twoCellAnchor>
  <xdr:twoCellAnchor editAs="oneCell">
    <xdr:from>
      <xdr:col>5</xdr:col>
      <xdr:colOff>477398</xdr:colOff>
      <xdr:row>489</xdr:row>
      <xdr:rowOff>27544</xdr:rowOff>
    </xdr:from>
    <xdr:to>
      <xdr:col>5</xdr:col>
      <xdr:colOff>2194193</xdr:colOff>
      <xdr:row>498</xdr:row>
      <xdr:rowOff>169134</xdr:rowOff>
    </xdr:to>
    <xdr:pic>
      <xdr:nvPicPr>
        <xdr:cNvPr id="979" name="Рисунок 978" descr="142ч.jpg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4149687" y="141236243"/>
          <a:ext cx="1716795" cy="1876746"/>
        </a:xfrm>
        <a:prstGeom prst="rect">
          <a:avLst/>
        </a:prstGeom>
      </xdr:spPr>
    </xdr:pic>
    <xdr:clientData/>
  </xdr:twoCellAnchor>
  <xdr:twoCellAnchor editAs="oneCell">
    <xdr:from>
      <xdr:col>5</xdr:col>
      <xdr:colOff>137711</xdr:colOff>
      <xdr:row>694</xdr:row>
      <xdr:rowOff>137711</xdr:rowOff>
    </xdr:from>
    <xdr:to>
      <xdr:col>5</xdr:col>
      <xdr:colOff>2369434</xdr:colOff>
      <xdr:row>706</xdr:row>
      <xdr:rowOff>62417</xdr:rowOff>
    </xdr:to>
    <xdr:pic>
      <xdr:nvPicPr>
        <xdr:cNvPr id="823" name="Рисунок 822" descr="Рисунок1-114.jpg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3810000" y="163618844"/>
          <a:ext cx="2231723" cy="2238248"/>
        </a:xfrm>
        <a:prstGeom prst="rect">
          <a:avLst/>
        </a:prstGeom>
      </xdr:spPr>
    </xdr:pic>
    <xdr:clientData/>
  </xdr:twoCellAnchor>
  <xdr:twoCellAnchor editAs="oneCell">
    <xdr:from>
      <xdr:col>5</xdr:col>
      <xdr:colOff>192795</xdr:colOff>
      <xdr:row>681</xdr:row>
      <xdr:rowOff>82625</xdr:rowOff>
    </xdr:from>
    <xdr:to>
      <xdr:col>5</xdr:col>
      <xdr:colOff>2357991</xdr:colOff>
      <xdr:row>693</xdr:row>
      <xdr:rowOff>152198</xdr:rowOff>
    </xdr:to>
    <xdr:pic>
      <xdr:nvPicPr>
        <xdr:cNvPr id="824" name="Рисунок 823" descr="Рисунок2-114.jpg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3865084" y="161057420"/>
          <a:ext cx="2165196" cy="2383115"/>
        </a:xfrm>
        <a:prstGeom prst="rect">
          <a:avLst/>
        </a:prstGeom>
      </xdr:spPr>
    </xdr:pic>
    <xdr:clientData/>
  </xdr:twoCellAnchor>
  <xdr:twoCellAnchor editAs="oneCell">
    <xdr:from>
      <xdr:col>5</xdr:col>
      <xdr:colOff>257061</xdr:colOff>
      <xdr:row>668</xdr:row>
      <xdr:rowOff>73447</xdr:rowOff>
    </xdr:from>
    <xdr:to>
      <xdr:col>5</xdr:col>
      <xdr:colOff>2388570</xdr:colOff>
      <xdr:row>680</xdr:row>
      <xdr:rowOff>112907</xdr:rowOff>
    </xdr:to>
    <xdr:pic>
      <xdr:nvPicPr>
        <xdr:cNvPr id="825" name="Рисунок 824" descr="Рисунок3-114.jpg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3929350" y="158541905"/>
          <a:ext cx="2131509" cy="2353002"/>
        </a:xfrm>
        <a:prstGeom prst="rect">
          <a:avLst/>
        </a:prstGeom>
      </xdr:spPr>
    </xdr:pic>
    <xdr:clientData/>
  </xdr:twoCellAnchor>
  <xdr:twoCellAnchor editAs="oneCell">
    <xdr:from>
      <xdr:col>5</xdr:col>
      <xdr:colOff>226274</xdr:colOff>
      <xdr:row>655</xdr:row>
      <xdr:rowOff>64266</xdr:rowOff>
    </xdr:from>
    <xdr:to>
      <xdr:col>5</xdr:col>
      <xdr:colOff>2377808</xdr:colOff>
      <xdr:row>667</xdr:row>
      <xdr:rowOff>137712</xdr:rowOff>
    </xdr:to>
    <xdr:pic>
      <xdr:nvPicPr>
        <xdr:cNvPr id="826" name="Рисунок 825" descr="Рисунок4-114.jpg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3898563" y="156026386"/>
          <a:ext cx="2151534" cy="2386988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201976</xdr:colOff>
      <xdr:row>642</xdr:row>
      <xdr:rowOff>91807</xdr:rowOff>
    </xdr:from>
    <xdr:to>
      <xdr:col>5</xdr:col>
      <xdr:colOff>2324973</xdr:colOff>
      <xdr:row>654</xdr:row>
      <xdr:rowOff>114640</xdr:rowOff>
    </xdr:to>
    <xdr:pic>
      <xdr:nvPicPr>
        <xdr:cNvPr id="827" name="Рисунок 826" descr="Рисунок5-114.jpg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3874265" y="153547590"/>
          <a:ext cx="2122997" cy="23363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522</xdr:row>
      <xdr:rowOff>30480</xdr:rowOff>
    </xdr:from>
    <xdr:to>
      <xdr:col>6</xdr:col>
      <xdr:colOff>0</xdr:colOff>
      <xdr:row>524</xdr:row>
      <xdr:rowOff>107873</xdr:rowOff>
    </xdr:to>
    <xdr:pic>
      <xdr:nvPicPr>
        <xdr:cNvPr id="828" name="Рисунок 26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7748311"/>
          <a:ext cx="0" cy="545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512</xdr:row>
      <xdr:rowOff>30480</xdr:rowOff>
    </xdr:from>
    <xdr:to>
      <xdr:col>6</xdr:col>
      <xdr:colOff>0</xdr:colOff>
      <xdr:row>515</xdr:row>
      <xdr:rowOff>44190</xdr:rowOff>
    </xdr:to>
    <xdr:pic>
      <xdr:nvPicPr>
        <xdr:cNvPr id="829" name="Рисунок 26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5673468"/>
          <a:ext cx="0" cy="592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520</xdr:row>
      <xdr:rowOff>22860</xdr:rowOff>
    </xdr:from>
    <xdr:to>
      <xdr:col>6</xdr:col>
      <xdr:colOff>0</xdr:colOff>
      <xdr:row>523</xdr:row>
      <xdr:rowOff>167820</xdr:rowOff>
    </xdr:to>
    <xdr:pic>
      <xdr:nvPicPr>
        <xdr:cNvPr id="830" name="Рисунок 27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47208209"/>
          <a:ext cx="0" cy="870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521</xdr:row>
      <xdr:rowOff>30480</xdr:rowOff>
    </xdr:from>
    <xdr:to>
      <xdr:col>6</xdr:col>
      <xdr:colOff>0</xdr:colOff>
      <xdr:row>523</xdr:row>
      <xdr:rowOff>155888</xdr:rowOff>
    </xdr:to>
    <xdr:pic>
      <xdr:nvPicPr>
        <xdr:cNvPr id="831" name="Рисунок 27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7472890"/>
          <a:ext cx="0" cy="593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516</xdr:row>
      <xdr:rowOff>30480</xdr:rowOff>
    </xdr:from>
    <xdr:to>
      <xdr:col>6</xdr:col>
      <xdr:colOff>0</xdr:colOff>
      <xdr:row>519</xdr:row>
      <xdr:rowOff>2244</xdr:rowOff>
    </xdr:to>
    <xdr:pic>
      <xdr:nvPicPr>
        <xdr:cNvPr id="832" name="Рисунок 27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6444649"/>
          <a:ext cx="0" cy="550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514</xdr:row>
      <xdr:rowOff>22860</xdr:rowOff>
    </xdr:from>
    <xdr:to>
      <xdr:col>6</xdr:col>
      <xdr:colOff>0</xdr:colOff>
      <xdr:row>518</xdr:row>
      <xdr:rowOff>121919</xdr:rowOff>
    </xdr:to>
    <xdr:pic>
      <xdr:nvPicPr>
        <xdr:cNvPr id="833" name="Рисунок 27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46051438"/>
          <a:ext cx="0" cy="87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515</xdr:row>
      <xdr:rowOff>30480</xdr:rowOff>
    </xdr:from>
    <xdr:to>
      <xdr:col>6</xdr:col>
      <xdr:colOff>0</xdr:colOff>
      <xdr:row>518</xdr:row>
      <xdr:rowOff>45720</xdr:rowOff>
    </xdr:to>
    <xdr:pic>
      <xdr:nvPicPr>
        <xdr:cNvPr id="834" name="Рисунок 27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6251853"/>
          <a:ext cx="0" cy="593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513</xdr:row>
      <xdr:rowOff>30480</xdr:rowOff>
    </xdr:from>
    <xdr:to>
      <xdr:col>6</xdr:col>
      <xdr:colOff>0</xdr:colOff>
      <xdr:row>516</xdr:row>
      <xdr:rowOff>2239</xdr:rowOff>
    </xdr:to>
    <xdr:pic>
      <xdr:nvPicPr>
        <xdr:cNvPr id="835" name="Рисунок 28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5866263"/>
          <a:ext cx="0" cy="55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513</xdr:row>
      <xdr:rowOff>0</xdr:rowOff>
    </xdr:from>
    <xdr:to>
      <xdr:col>6</xdr:col>
      <xdr:colOff>0</xdr:colOff>
      <xdr:row>517</xdr:row>
      <xdr:rowOff>99061</xdr:rowOff>
    </xdr:to>
    <xdr:pic>
      <xdr:nvPicPr>
        <xdr:cNvPr id="836" name="Рисунок 281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45835783"/>
          <a:ext cx="0" cy="870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513</xdr:row>
      <xdr:rowOff>0</xdr:rowOff>
    </xdr:from>
    <xdr:to>
      <xdr:col>6</xdr:col>
      <xdr:colOff>0</xdr:colOff>
      <xdr:row>516</xdr:row>
      <xdr:rowOff>15237</xdr:rowOff>
    </xdr:to>
    <xdr:pic>
      <xdr:nvPicPr>
        <xdr:cNvPr id="837" name="Рисунок 28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5835783"/>
          <a:ext cx="0" cy="593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513</xdr:row>
      <xdr:rowOff>0</xdr:rowOff>
    </xdr:from>
    <xdr:to>
      <xdr:col>6</xdr:col>
      <xdr:colOff>0</xdr:colOff>
      <xdr:row>515</xdr:row>
      <xdr:rowOff>167640</xdr:rowOff>
    </xdr:to>
    <xdr:pic>
      <xdr:nvPicPr>
        <xdr:cNvPr id="838" name="Рисунок 28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5835783"/>
          <a:ext cx="0" cy="553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512</xdr:row>
      <xdr:rowOff>0</xdr:rowOff>
    </xdr:from>
    <xdr:to>
      <xdr:col>6</xdr:col>
      <xdr:colOff>0</xdr:colOff>
      <xdr:row>517</xdr:row>
      <xdr:rowOff>5768</xdr:rowOff>
    </xdr:to>
    <xdr:pic>
      <xdr:nvPicPr>
        <xdr:cNvPr id="840" name="Рисунок 22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45642988"/>
          <a:ext cx="0" cy="9697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91807</xdr:colOff>
      <xdr:row>512</xdr:row>
      <xdr:rowOff>100988</xdr:rowOff>
    </xdr:from>
    <xdr:to>
      <xdr:col>5</xdr:col>
      <xdr:colOff>2322723</xdr:colOff>
      <xdr:row>524</xdr:row>
      <xdr:rowOff>111040</xdr:rowOff>
    </xdr:to>
    <xdr:pic>
      <xdr:nvPicPr>
        <xdr:cNvPr id="841" name="Рисунок 840" descr="Рисунок1-113.jpg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3764096" y="143237639"/>
          <a:ext cx="2230916" cy="2323594"/>
        </a:xfrm>
        <a:prstGeom prst="rect">
          <a:avLst/>
        </a:prstGeom>
      </xdr:spPr>
    </xdr:pic>
    <xdr:clientData/>
  </xdr:twoCellAnchor>
  <xdr:twoCellAnchor editAs="oneCell">
    <xdr:from>
      <xdr:col>5</xdr:col>
      <xdr:colOff>137710</xdr:colOff>
      <xdr:row>538</xdr:row>
      <xdr:rowOff>64266</xdr:rowOff>
    </xdr:from>
    <xdr:to>
      <xdr:col>5</xdr:col>
      <xdr:colOff>2469614</xdr:colOff>
      <xdr:row>550</xdr:row>
      <xdr:rowOff>136702</xdr:rowOff>
    </xdr:to>
    <xdr:pic>
      <xdr:nvPicPr>
        <xdr:cNvPr id="842" name="Рисунок 841" descr="Рисунок2-113.jpg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3809999" y="145707254"/>
          <a:ext cx="2331904" cy="2385978"/>
        </a:xfrm>
        <a:prstGeom prst="rect">
          <a:avLst/>
        </a:prstGeom>
      </xdr:spPr>
    </xdr:pic>
    <xdr:clientData/>
  </xdr:twoCellAnchor>
  <xdr:twoCellAnchor editAs="oneCell">
    <xdr:from>
      <xdr:col>5</xdr:col>
      <xdr:colOff>192794</xdr:colOff>
      <xdr:row>525</xdr:row>
      <xdr:rowOff>82626</xdr:rowOff>
    </xdr:from>
    <xdr:to>
      <xdr:col>5</xdr:col>
      <xdr:colOff>2487975</xdr:colOff>
      <xdr:row>537</xdr:row>
      <xdr:rowOff>114006</xdr:rowOff>
    </xdr:to>
    <xdr:pic>
      <xdr:nvPicPr>
        <xdr:cNvPr id="844" name="Рисунок 843" descr="Рисунок3-113.jpg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3865083" y="145725614"/>
          <a:ext cx="2295181" cy="234492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509</xdr:row>
      <xdr:rowOff>30480</xdr:rowOff>
    </xdr:from>
    <xdr:to>
      <xdr:col>6</xdr:col>
      <xdr:colOff>0</xdr:colOff>
      <xdr:row>511</xdr:row>
      <xdr:rowOff>107873</xdr:rowOff>
    </xdr:to>
    <xdr:pic>
      <xdr:nvPicPr>
        <xdr:cNvPr id="845" name="Рисунок 26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7601420"/>
          <a:ext cx="0" cy="462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499</xdr:row>
      <xdr:rowOff>30480</xdr:rowOff>
    </xdr:from>
    <xdr:to>
      <xdr:col>6</xdr:col>
      <xdr:colOff>0</xdr:colOff>
      <xdr:row>502</xdr:row>
      <xdr:rowOff>44190</xdr:rowOff>
    </xdr:to>
    <xdr:pic>
      <xdr:nvPicPr>
        <xdr:cNvPr id="846" name="Рисунок 26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5673468"/>
          <a:ext cx="0" cy="592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507</xdr:row>
      <xdr:rowOff>22860</xdr:rowOff>
    </xdr:from>
    <xdr:to>
      <xdr:col>6</xdr:col>
      <xdr:colOff>0</xdr:colOff>
      <xdr:row>510</xdr:row>
      <xdr:rowOff>167820</xdr:rowOff>
    </xdr:to>
    <xdr:pic>
      <xdr:nvPicPr>
        <xdr:cNvPr id="847" name="Рисунок 27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47208209"/>
          <a:ext cx="0" cy="723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508</xdr:row>
      <xdr:rowOff>30480</xdr:rowOff>
    </xdr:from>
    <xdr:to>
      <xdr:col>6</xdr:col>
      <xdr:colOff>0</xdr:colOff>
      <xdr:row>510</xdr:row>
      <xdr:rowOff>155888</xdr:rowOff>
    </xdr:to>
    <xdr:pic>
      <xdr:nvPicPr>
        <xdr:cNvPr id="848" name="Рисунок 27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7408625"/>
          <a:ext cx="0" cy="510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503</xdr:row>
      <xdr:rowOff>30480</xdr:rowOff>
    </xdr:from>
    <xdr:to>
      <xdr:col>6</xdr:col>
      <xdr:colOff>0</xdr:colOff>
      <xdr:row>506</xdr:row>
      <xdr:rowOff>2244</xdr:rowOff>
    </xdr:to>
    <xdr:pic>
      <xdr:nvPicPr>
        <xdr:cNvPr id="849" name="Рисунок 27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6444649"/>
          <a:ext cx="0" cy="550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501</xdr:row>
      <xdr:rowOff>22860</xdr:rowOff>
    </xdr:from>
    <xdr:to>
      <xdr:col>6</xdr:col>
      <xdr:colOff>0</xdr:colOff>
      <xdr:row>505</xdr:row>
      <xdr:rowOff>121919</xdr:rowOff>
    </xdr:to>
    <xdr:pic>
      <xdr:nvPicPr>
        <xdr:cNvPr id="850" name="Рисунок 27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46051438"/>
          <a:ext cx="0" cy="87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502</xdr:row>
      <xdr:rowOff>30480</xdr:rowOff>
    </xdr:from>
    <xdr:to>
      <xdr:col>6</xdr:col>
      <xdr:colOff>0</xdr:colOff>
      <xdr:row>505</xdr:row>
      <xdr:rowOff>45720</xdr:rowOff>
    </xdr:to>
    <xdr:pic>
      <xdr:nvPicPr>
        <xdr:cNvPr id="851" name="Рисунок 27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6251853"/>
          <a:ext cx="0" cy="593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500</xdr:row>
      <xdr:rowOff>30480</xdr:rowOff>
    </xdr:from>
    <xdr:to>
      <xdr:col>6</xdr:col>
      <xdr:colOff>0</xdr:colOff>
      <xdr:row>503</xdr:row>
      <xdr:rowOff>2239</xdr:rowOff>
    </xdr:to>
    <xdr:pic>
      <xdr:nvPicPr>
        <xdr:cNvPr id="852" name="Рисунок 28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5866263"/>
          <a:ext cx="0" cy="5501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500</xdr:row>
      <xdr:rowOff>0</xdr:rowOff>
    </xdr:from>
    <xdr:to>
      <xdr:col>6</xdr:col>
      <xdr:colOff>0</xdr:colOff>
      <xdr:row>504</xdr:row>
      <xdr:rowOff>99061</xdr:rowOff>
    </xdr:to>
    <xdr:pic>
      <xdr:nvPicPr>
        <xdr:cNvPr id="853" name="Рисунок 281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45835783"/>
          <a:ext cx="0" cy="870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500</xdr:row>
      <xdr:rowOff>0</xdr:rowOff>
    </xdr:from>
    <xdr:to>
      <xdr:col>6</xdr:col>
      <xdr:colOff>0</xdr:colOff>
      <xdr:row>503</xdr:row>
      <xdr:rowOff>15237</xdr:rowOff>
    </xdr:to>
    <xdr:pic>
      <xdr:nvPicPr>
        <xdr:cNvPr id="854" name="Рисунок 28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5835783"/>
          <a:ext cx="0" cy="593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500</xdr:row>
      <xdr:rowOff>0</xdr:rowOff>
    </xdr:from>
    <xdr:to>
      <xdr:col>6</xdr:col>
      <xdr:colOff>0</xdr:colOff>
      <xdr:row>502</xdr:row>
      <xdr:rowOff>167640</xdr:rowOff>
    </xdr:to>
    <xdr:pic>
      <xdr:nvPicPr>
        <xdr:cNvPr id="855" name="Рисунок 28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45835783"/>
          <a:ext cx="0" cy="553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499</xdr:row>
      <xdr:rowOff>0</xdr:rowOff>
    </xdr:from>
    <xdr:to>
      <xdr:col>6</xdr:col>
      <xdr:colOff>0</xdr:colOff>
      <xdr:row>504</xdr:row>
      <xdr:rowOff>5768</xdr:rowOff>
    </xdr:to>
    <xdr:pic>
      <xdr:nvPicPr>
        <xdr:cNvPr id="856" name="Рисунок 22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45642988"/>
          <a:ext cx="0" cy="9697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146890</xdr:colOff>
      <xdr:row>499</xdr:row>
      <xdr:rowOff>73446</xdr:rowOff>
    </xdr:from>
    <xdr:to>
      <xdr:col>5</xdr:col>
      <xdr:colOff>2341083</xdr:colOff>
      <xdr:row>511</xdr:row>
      <xdr:rowOff>112796</xdr:rowOff>
    </xdr:to>
    <xdr:pic>
      <xdr:nvPicPr>
        <xdr:cNvPr id="858" name="Рисунок 857" descr="Рисунок4-113.jpg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3819179" y="143210097"/>
          <a:ext cx="2194193" cy="235289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638</xdr:row>
      <xdr:rowOff>30480</xdr:rowOff>
    </xdr:from>
    <xdr:to>
      <xdr:col>6</xdr:col>
      <xdr:colOff>0</xdr:colOff>
      <xdr:row>641</xdr:row>
      <xdr:rowOff>3</xdr:rowOff>
    </xdr:to>
    <xdr:pic>
      <xdr:nvPicPr>
        <xdr:cNvPr id="859" name="Рисунок 48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7753107"/>
          <a:ext cx="0" cy="5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636</xdr:row>
      <xdr:rowOff>22860</xdr:rowOff>
    </xdr:from>
    <xdr:to>
      <xdr:col>6</xdr:col>
      <xdr:colOff>0</xdr:colOff>
      <xdr:row>640</xdr:row>
      <xdr:rowOff>121919</xdr:rowOff>
    </xdr:to>
    <xdr:pic>
      <xdr:nvPicPr>
        <xdr:cNvPr id="860" name="Рисунок 48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7359896"/>
          <a:ext cx="0" cy="87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637</xdr:row>
      <xdr:rowOff>30480</xdr:rowOff>
    </xdr:from>
    <xdr:to>
      <xdr:col>6</xdr:col>
      <xdr:colOff>0</xdr:colOff>
      <xdr:row>640</xdr:row>
      <xdr:rowOff>45721</xdr:rowOff>
    </xdr:to>
    <xdr:pic>
      <xdr:nvPicPr>
        <xdr:cNvPr id="861" name="Рисунок 48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7560311"/>
          <a:ext cx="0" cy="593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635</xdr:row>
      <xdr:rowOff>30480</xdr:rowOff>
    </xdr:from>
    <xdr:to>
      <xdr:col>6</xdr:col>
      <xdr:colOff>0</xdr:colOff>
      <xdr:row>638</xdr:row>
      <xdr:rowOff>2239</xdr:rowOff>
    </xdr:to>
    <xdr:pic>
      <xdr:nvPicPr>
        <xdr:cNvPr id="862" name="Рисунок 48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7174721"/>
          <a:ext cx="0" cy="55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633</xdr:row>
      <xdr:rowOff>22860</xdr:rowOff>
    </xdr:from>
    <xdr:to>
      <xdr:col>6</xdr:col>
      <xdr:colOff>0</xdr:colOff>
      <xdr:row>637</xdr:row>
      <xdr:rowOff>121920</xdr:rowOff>
    </xdr:to>
    <xdr:pic>
      <xdr:nvPicPr>
        <xdr:cNvPr id="863" name="Рисунок 48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6781511"/>
          <a:ext cx="0" cy="87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634</xdr:row>
      <xdr:rowOff>30480</xdr:rowOff>
    </xdr:from>
    <xdr:to>
      <xdr:col>6</xdr:col>
      <xdr:colOff>0</xdr:colOff>
      <xdr:row>637</xdr:row>
      <xdr:rowOff>45720</xdr:rowOff>
    </xdr:to>
    <xdr:pic>
      <xdr:nvPicPr>
        <xdr:cNvPr id="864" name="Рисунок 50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6981926"/>
          <a:ext cx="0" cy="59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632</xdr:row>
      <xdr:rowOff>30480</xdr:rowOff>
    </xdr:from>
    <xdr:to>
      <xdr:col>6</xdr:col>
      <xdr:colOff>0</xdr:colOff>
      <xdr:row>635</xdr:row>
      <xdr:rowOff>2243</xdr:rowOff>
    </xdr:to>
    <xdr:pic>
      <xdr:nvPicPr>
        <xdr:cNvPr id="876" name="Рисунок 50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6596335"/>
          <a:ext cx="0" cy="550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630</xdr:row>
      <xdr:rowOff>22860</xdr:rowOff>
    </xdr:from>
    <xdr:to>
      <xdr:col>6</xdr:col>
      <xdr:colOff>0</xdr:colOff>
      <xdr:row>634</xdr:row>
      <xdr:rowOff>121918</xdr:rowOff>
    </xdr:to>
    <xdr:pic>
      <xdr:nvPicPr>
        <xdr:cNvPr id="877" name="Рисунок 50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6203125"/>
          <a:ext cx="0" cy="87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631</xdr:row>
      <xdr:rowOff>30480</xdr:rowOff>
    </xdr:from>
    <xdr:to>
      <xdr:col>6</xdr:col>
      <xdr:colOff>0</xdr:colOff>
      <xdr:row>634</xdr:row>
      <xdr:rowOff>45720</xdr:rowOff>
    </xdr:to>
    <xdr:pic>
      <xdr:nvPicPr>
        <xdr:cNvPr id="879" name="Рисунок 50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6403540"/>
          <a:ext cx="0" cy="593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629</xdr:row>
      <xdr:rowOff>30480</xdr:rowOff>
    </xdr:from>
    <xdr:to>
      <xdr:col>6</xdr:col>
      <xdr:colOff>0</xdr:colOff>
      <xdr:row>632</xdr:row>
      <xdr:rowOff>63</xdr:rowOff>
    </xdr:to>
    <xdr:pic>
      <xdr:nvPicPr>
        <xdr:cNvPr id="880" name="Рисунок 51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6017950"/>
          <a:ext cx="0" cy="547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629</xdr:row>
      <xdr:rowOff>0</xdr:rowOff>
    </xdr:from>
    <xdr:to>
      <xdr:col>6</xdr:col>
      <xdr:colOff>0</xdr:colOff>
      <xdr:row>633</xdr:row>
      <xdr:rowOff>173018</xdr:rowOff>
    </xdr:to>
    <xdr:pic>
      <xdr:nvPicPr>
        <xdr:cNvPr id="881" name="Рисунок 48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5987470"/>
          <a:ext cx="0" cy="94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629</xdr:row>
      <xdr:rowOff>0</xdr:rowOff>
    </xdr:from>
    <xdr:to>
      <xdr:col>6</xdr:col>
      <xdr:colOff>0</xdr:colOff>
      <xdr:row>631</xdr:row>
      <xdr:rowOff>157779</xdr:rowOff>
    </xdr:to>
    <xdr:pic>
      <xdr:nvPicPr>
        <xdr:cNvPr id="882" name="Рисунок 48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4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629</xdr:row>
      <xdr:rowOff>0</xdr:rowOff>
    </xdr:from>
    <xdr:to>
      <xdr:col>6</xdr:col>
      <xdr:colOff>0</xdr:colOff>
      <xdr:row>633</xdr:row>
      <xdr:rowOff>99059</xdr:rowOff>
    </xdr:to>
    <xdr:pic>
      <xdr:nvPicPr>
        <xdr:cNvPr id="885" name="Рисунок 48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5987470"/>
          <a:ext cx="0" cy="870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629</xdr:row>
      <xdr:rowOff>0</xdr:rowOff>
    </xdr:from>
    <xdr:to>
      <xdr:col>6</xdr:col>
      <xdr:colOff>0</xdr:colOff>
      <xdr:row>632</xdr:row>
      <xdr:rowOff>15238</xdr:rowOff>
    </xdr:to>
    <xdr:pic>
      <xdr:nvPicPr>
        <xdr:cNvPr id="899" name="Рисунок 48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93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629</xdr:row>
      <xdr:rowOff>0</xdr:rowOff>
    </xdr:from>
    <xdr:to>
      <xdr:col>6</xdr:col>
      <xdr:colOff>0</xdr:colOff>
      <xdr:row>631</xdr:row>
      <xdr:rowOff>160018</xdr:rowOff>
    </xdr:to>
    <xdr:pic>
      <xdr:nvPicPr>
        <xdr:cNvPr id="911" name="Рисунок 48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45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629</xdr:row>
      <xdr:rowOff>0</xdr:rowOff>
    </xdr:from>
    <xdr:to>
      <xdr:col>6</xdr:col>
      <xdr:colOff>0</xdr:colOff>
      <xdr:row>633</xdr:row>
      <xdr:rowOff>99061</xdr:rowOff>
    </xdr:to>
    <xdr:pic>
      <xdr:nvPicPr>
        <xdr:cNvPr id="923" name="Рисунок 48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5987470"/>
          <a:ext cx="0" cy="870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629</xdr:row>
      <xdr:rowOff>0</xdr:rowOff>
    </xdr:from>
    <xdr:to>
      <xdr:col>6</xdr:col>
      <xdr:colOff>0</xdr:colOff>
      <xdr:row>632</xdr:row>
      <xdr:rowOff>15239</xdr:rowOff>
    </xdr:to>
    <xdr:pic>
      <xdr:nvPicPr>
        <xdr:cNvPr id="935" name="Рисунок 50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9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629</xdr:row>
      <xdr:rowOff>0</xdr:rowOff>
    </xdr:from>
    <xdr:to>
      <xdr:col>6</xdr:col>
      <xdr:colOff>0</xdr:colOff>
      <xdr:row>631</xdr:row>
      <xdr:rowOff>160020</xdr:rowOff>
    </xdr:to>
    <xdr:pic>
      <xdr:nvPicPr>
        <xdr:cNvPr id="947" name="Рисунок 50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45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629</xdr:row>
      <xdr:rowOff>0</xdr:rowOff>
    </xdr:from>
    <xdr:to>
      <xdr:col>6</xdr:col>
      <xdr:colOff>0</xdr:colOff>
      <xdr:row>633</xdr:row>
      <xdr:rowOff>99059</xdr:rowOff>
    </xdr:to>
    <xdr:pic>
      <xdr:nvPicPr>
        <xdr:cNvPr id="959" name="Рисунок 50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5987470"/>
          <a:ext cx="0" cy="870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629</xdr:row>
      <xdr:rowOff>0</xdr:rowOff>
    </xdr:from>
    <xdr:to>
      <xdr:col>6</xdr:col>
      <xdr:colOff>0</xdr:colOff>
      <xdr:row>632</xdr:row>
      <xdr:rowOff>15238</xdr:rowOff>
    </xdr:to>
    <xdr:pic>
      <xdr:nvPicPr>
        <xdr:cNvPr id="977" name="Рисунок 50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93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629</xdr:row>
      <xdr:rowOff>0</xdr:rowOff>
    </xdr:from>
    <xdr:to>
      <xdr:col>6</xdr:col>
      <xdr:colOff>0</xdr:colOff>
      <xdr:row>631</xdr:row>
      <xdr:rowOff>157841</xdr:rowOff>
    </xdr:to>
    <xdr:pic>
      <xdr:nvPicPr>
        <xdr:cNvPr id="980" name="Рисунок 51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43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629</xdr:row>
      <xdr:rowOff>0</xdr:rowOff>
    </xdr:from>
    <xdr:to>
      <xdr:col>6</xdr:col>
      <xdr:colOff>0</xdr:colOff>
      <xdr:row>632</xdr:row>
      <xdr:rowOff>15237</xdr:rowOff>
    </xdr:to>
    <xdr:pic>
      <xdr:nvPicPr>
        <xdr:cNvPr id="981" name="Рисунок 47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93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629</xdr:row>
      <xdr:rowOff>0</xdr:rowOff>
    </xdr:from>
    <xdr:to>
      <xdr:col>6</xdr:col>
      <xdr:colOff>0</xdr:colOff>
      <xdr:row>632</xdr:row>
      <xdr:rowOff>15239</xdr:rowOff>
    </xdr:to>
    <xdr:pic>
      <xdr:nvPicPr>
        <xdr:cNvPr id="982" name="Рисунок 48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9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201976</xdr:colOff>
      <xdr:row>629</xdr:row>
      <xdr:rowOff>27543</xdr:rowOff>
    </xdr:from>
    <xdr:to>
      <xdr:col>5</xdr:col>
      <xdr:colOff>2561422</xdr:colOff>
      <xdr:row>641</xdr:row>
      <xdr:rowOff>149558</xdr:rowOff>
    </xdr:to>
    <xdr:pic>
      <xdr:nvPicPr>
        <xdr:cNvPr id="984" name="Рисунок 983" descr="Рисунок6-114.jpg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3874265" y="163508676"/>
          <a:ext cx="2359446" cy="243555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625</xdr:row>
      <xdr:rowOff>30480</xdr:rowOff>
    </xdr:from>
    <xdr:to>
      <xdr:col>6</xdr:col>
      <xdr:colOff>0</xdr:colOff>
      <xdr:row>628</xdr:row>
      <xdr:rowOff>4</xdr:rowOff>
    </xdr:to>
    <xdr:pic>
      <xdr:nvPicPr>
        <xdr:cNvPr id="985" name="Рисунок 48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7753107"/>
          <a:ext cx="0" cy="5479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623</xdr:row>
      <xdr:rowOff>22860</xdr:rowOff>
    </xdr:from>
    <xdr:to>
      <xdr:col>6</xdr:col>
      <xdr:colOff>0</xdr:colOff>
      <xdr:row>627</xdr:row>
      <xdr:rowOff>121919</xdr:rowOff>
    </xdr:to>
    <xdr:pic>
      <xdr:nvPicPr>
        <xdr:cNvPr id="986" name="Рисунок 48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7359896"/>
          <a:ext cx="0" cy="87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624</xdr:row>
      <xdr:rowOff>30480</xdr:rowOff>
    </xdr:from>
    <xdr:to>
      <xdr:col>6</xdr:col>
      <xdr:colOff>0</xdr:colOff>
      <xdr:row>627</xdr:row>
      <xdr:rowOff>45720</xdr:rowOff>
    </xdr:to>
    <xdr:pic>
      <xdr:nvPicPr>
        <xdr:cNvPr id="987" name="Рисунок 48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7560311"/>
          <a:ext cx="0" cy="593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622</xdr:row>
      <xdr:rowOff>30480</xdr:rowOff>
    </xdr:from>
    <xdr:to>
      <xdr:col>6</xdr:col>
      <xdr:colOff>0</xdr:colOff>
      <xdr:row>625</xdr:row>
      <xdr:rowOff>2238</xdr:rowOff>
    </xdr:to>
    <xdr:pic>
      <xdr:nvPicPr>
        <xdr:cNvPr id="988" name="Рисунок 48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7174721"/>
          <a:ext cx="0" cy="5501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620</xdr:row>
      <xdr:rowOff>22860</xdr:rowOff>
    </xdr:from>
    <xdr:to>
      <xdr:col>6</xdr:col>
      <xdr:colOff>0</xdr:colOff>
      <xdr:row>624</xdr:row>
      <xdr:rowOff>121922</xdr:rowOff>
    </xdr:to>
    <xdr:pic>
      <xdr:nvPicPr>
        <xdr:cNvPr id="989" name="Рисунок 48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6781511"/>
          <a:ext cx="0" cy="870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621</xdr:row>
      <xdr:rowOff>30480</xdr:rowOff>
    </xdr:from>
    <xdr:to>
      <xdr:col>6</xdr:col>
      <xdr:colOff>0</xdr:colOff>
      <xdr:row>624</xdr:row>
      <xdr:rowOff>45722</xdr:rowOff>
    </xdr:to>
    <xdr:pic>
      <xdr:nvPicPr>
        <xdr:cNvPr id="990" name="Рисунок 50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6981926"/>
          <a:ext cx="0" cy="593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619</xdr:row>
      <xdr:rowOff>30480</xdr:rowOff>
    </xdr:from>
    <xdr:to>
      <xdr:col>6</xdr:col>
      <xdr:colOff>0</xdr:colOff>
      <xdr:row>622</xdr:row>
      <xdr:rowOff>2242</xdr:rowOff>
    </xdr:to>
    <xdr:pic>
      <xdr:nvPicPr>
        <xdr:cNvPr id="991" name="Рисунок 50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6596335"/>
          <a:ext cx="0" cy="550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617</xdr:row>
      <xdr:rowOff>22860</xdr:rowOff>
    </xdr:from>
    <xdr:to>
      <xdr:col>6</xdr:col>
      <xdr:colOff>0</xdr:colOff>
      <xdr:row>621</xdr:row>
      <xdr:rowOff>121917</xdr:rowOff>
    </xdr:to>
    <xdr:pic>
      <xdr:nvPicPr>
        <xdr:cNvPr id="992" name="Рисунок 50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6203125"/>
          <a:ext cx="0" cy="870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618</xdr:row>
      <xdr:rowOff>30480</xdr:rowOff>
    </xdr:from>
    <xdr:to>
      <xdr:col>6</xdr:col>
      <xdr:colOff>0</xdr:colOff>
      <xdr:row>621</xdr:row>
      <xdr:rowOff>45718</xdr:rowOff>
    </xdr:to>
    <xdr:pic>
      <xdr:nvPicPr>
        <xdr:cNvPr id="993" name="Рисунок 50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6403540"/>
          <a:ext cx="0" cy="59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616</xdr:row>
      <xdr:rowOff>30480</xdr:rowOff>
    </xdr:from>
    <xdr:to>
      <xdr:col>6</xdr:col>
      <xdr:colOff>0</xdr:colOff>
      <xdr:row>619</xdr:row>
      <xdr:rowOff>64</xdr:rowOff>
    </xdr:to>
    <xdr:pic>
      <xdr:nvPicPr>
        <xdr:cNvPr id="994" name="Рисунок 51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6017950"/>
          <a:ext cx="0" cy="547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616</xdr:row>
      <xdr:rowOff>0</xdr:rowOff>
    </xdr:from>
    <xdr:to>
      <xdr:col>6</xdr:col>
      <xdr:colOff>0</xdr:colOff>
      <xdr:row>620</xdr:row>
      <xdr:rowOff>173017</xdr:rowOff>
    </xdr:to>
    <xdr:pic>
      <xdr:nvPicPr>
        <xdr:cNvPr id="995" name="Рисунок 48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5987470"/>
          <a:ext cx="0" cy="944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616</xdr:row>
      <xdr:rowOff>0</xdr:rowOff>
    </xdr:from>
    <xdr:to>
      <xdr:col>6</xdr:col>
      <xdr:colOff>0</xdr:colOff>
      <xdr:row>618</xdr:row>
      <xdr:rowOff>157780</xdr:rowOff>
    </xdr:to>
    <xdr:pic>
      <xdr:nvPicPr>
        <xdr:cNvPr id="996" name="Рисунок 48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4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616</xdr:row>
      <xdr:rowOff>0</xdr:rowOff>
    </xdr:from>
    <xdr:to>
      <xdr:col>6</xdr:col>
      <xdr:colOff>0</xdr:colOff>
      <xdr:row>620</xdr:row>
      <xdr:rowOff>99058</xdr:rowOff>
    </xdr:to>
    <xdr:pic>
      <xdr:nvPicPr>
        <xdr:cNvPr id="997" name="Рисунок 48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5987470"/>
          <a:ext cx="0" cy="87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616</xdr:row>
      <xdr:rowOff>0</xdr:rowOff>
    </xdr:from>
    <xdr:to>
      <xdr:col>6</xdr:col>
      <xdr:colOff>0</xdr:colOff>
      <xdr:row>619</xdr:row>
      <xdr:rowOff>15239</xdr:rowOff>
    </xdr:to>
    <xdr:pic>
      <xdr:nvPicPr>
        <xdr:cNvPr id="998" name="Рисунок 48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93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616</xdr:row>
      <xdr:rowOff>0</xdr:rowOff>
    </xdr:from>
    <xdr:to>
      <xdr:col>6</xdr:col>
      <xdr:colOff>0</xdr:colOff>
      <xdr:row>618</xdr:row>
      <xdr:rowOff>160019</xdr:rowOff>
    </xdr:to>
    <xdr:pic>
      <xdr:nvPicPr>
        <xdr:cNvPr id="999" name="Рисунок 48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45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616</xdr:row>
      <xdr:rowOff>0</xdr:rowOff>
    </xdr:from>
    <xdr:to>
      <xdr:col>6</xdr:col>
      <xdr:colOff>0</xdr:colOff>
      <xdr:row>620</xdr:row>
      <xdr:rowOff>99060</xdr:rowOff>
    </xdr:to>
    <xdr:pic>
      <xdr:nvPicPr>
        <xdr:cNvPr id="1000" name="Рисунок 48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5987470"/>
          <a:ext cx="0" cy="870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616</xdr:row>
      <xdr:rowOff>0</xdr:rowOff>
    </xdr:from>
    <xdr:to>
      <xdr:col>6</xdr:col>
      <xdr:colOff>0</xdr:colOff>
      <xdr:row>619</xdr:row>
      <xdr:rowOff>15240</xdr:rowOff>
    </xdr:to>
    <xdr:pic>
      <xdr:nvPicPr>
        <xdr:cNvPr id="1001" name="Рисунок 50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9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616</xdr:row>
      <xdr:rowOff>0</xdr:rowOff>
    </xdr:from>
    <xdr:to>
      <xdr:col>6</xdr:col>
      <xdr:colOff>0</xdr:colOff>
      <xdr:row>618</xdr:row>
      <xdr:rowOff>160021</xdr:rowOff>
    </xdr:to>
    <xdr:pic>
      <xdr:nvPicPr>
        <xdr:cNvPr id="1002" name="Рисунок 50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45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616</xdr:row>
      <xdr:rowOff>0</xdr:rowOff>
    </xdr:from>
    <xdr:to>
      <xdr:col>6</xdr:col>
      <xdr:colOff>0</xdr:colOff>
      <xdr:row>620</xdr:row>
      <xdr:rowOff>99058</xdr:rowOff>
    </xdr:to>
    <xdr:pic>
      <xdr:nvPicPr>
        <xdr:cNvPr id="1003" name="Рисунок 50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5987470"/>
          <a:ext cx="0" cy="87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616</xdr:row>
      <xdr:rowOff>0</xdr:rowOff>
    </xdr:from>
    <xdr:to>
      <xdr:col>6</xdr:col>
      <xdr:colOff>0</xdr:colOff>
      <xdr:row>619</xdr:row>
      <xdr:rowOff>15239</xdr:rowOff>
    </xdr:to>
    <xdr:pic>
      <xdr:nvPicPr>
        <xdr:cNvPr id="1004" name="Рисунок 50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93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616</xdr:row>
      <xdr:rowOff>0</xdr:rowOff>
    </xdr:from>
    <xdr:to>
      <xdr:col>6</xdr:col>
      <xdr:colOff>0</xdr:colOff>
      <xdr:row>618</xdr:row>
      <xdr:rowOff>157842</xdr:rowOff>
    </xdr:to>
    <xdr:pic>
      <xdr:nvPicPr>
        <xdr:cNvPr id="1005" name="Рисунок 51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43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616</xdr:row>
      <xdr:rowOff>0</xdr:rowOff>
    </xdr:from>
    <xdr:to>
      <xdr:col>6</xdr:col>
      <xdr:colOff>0</xdr:colOff>
      <xdr:row>619</xdr:row>
      <xdr:rowOff>15238</xdr:rowOff>
    </xdr:to>
    <xdr:pic>
      <xdr:nvPicPr>
        <xdr:cNvPr id="1006" name="Рисунок 47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93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616</xdr:row>
      <xdr:rowOff>0</xdr:rowOff>
    </xdr:from>
    <xdr:to>
      <xdr:col>6</xdr:col>
      <xdr:colOff>0</xdr:colOff>
      <xdr:row>619</xdr:row>
      <xdr:rowOff>15240</xdr:rowOff>
    </xdr:to>
    <xdr:pic>
      <xdr:nvPicPr>
        <xdr:cNvPr id="1007" name="Рисунок 48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9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227243</xdr:colOff>
      <xdr:row>616</xdr:row>
      <xdr:rowOff>18361</xdr:rowOff>
    </xdr:from>
    <xdr:to>
      <xdr:col>5</xdr:col>
      <xdr:colOff>2488421</xdr:colOff>
      <xdr:row>628</xdr:row>
      <xdr:rowOff>146891</xdr:rowOff>
    </xdr:to>
    <xdr:pic>
      <xdr:nvPicPr>
        <xdr:cNvPr id="1009" name="Рисунок 1008" descr="Рисунок7-114.jpg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3899532" y="163499494"/>
          <a:ext cx="2261178" cy="24420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612</xdr:row>
      <xdr:rowOff>30480</xdr:rowOff>
    </xdr:from>
    <xdr:to>
      <xdr:col>6</xdr:col>
      <xdr:colOff>0</xdr:colOff>
      <xdr:row>615</xdr:row>
      <xdr:rowOff>4</xdr:rowOff>
    </xdr:to>
    <xdr:pic>
      <xdr:nvPicPr>
        <xdr:cNvPr id="1010" name="Рисунок 48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7753107"/>
          <a:ext cx="0" cy="547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610</xdr:row>
      <xdr:rowOff>22860</xdr:rowOff>
    </xdr:from>
    <xdr:to>
      <xdr:col>6</xdr:col>
      <xdr:colOff>0</xdr:colOff>
      <xdr:row>614</xdr:row>
      <xdr:rowOff>121919</xdr:rowOff>
    </xdr:to>
    <xdr:pic>
      <xdr:nvPicPr>
        <xdr:cNvPr id="1011" name="Рисунок 48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7359896"/>
          <a:ext cx="0" cy="87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611</xdr:row>
      <xdr:rowOff>30480</xdr:rowOff>
    </xdr:from>
    <xdr:to>
      <xdr:col>6</xdr:col>
      <xdr:colOff>0</xdr:colOff>
      <xdr:row>614</xdr:row>
      <xdr:rowOff>45720</xdr:rowOff>
    </xdr:to>
    <xdr:pic>
      <xdr:nvPicPr>
        <xdr:cNvPr id="1012" name="Рисунок 48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7560311"/>
          <a:ext cx="0" cy="593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609</xdr:row>
      <xdr:rowOff>30480</xdr:rowOff>
    </xdr:from>
    <xdr:to>
      <xdr:col>6</xdr:col>
      <xdr:colOff>0</xdr:colOff>
      <xdr:row>612</xdr:row>
      <xdr:rowOff>2238</xdr:rowOff>
    </xdr:to>
    <xdr:pic>
      <xdr:nvPicPr>
        <xdr:cNvPr id="1013" name="Рисунок 48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7174721"/>
          <a:ext cx="0" cy="550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607</xdr:row>
      <xdr:rowOff>22860</xdr:rowOff>
    </xdr:from>
    <xdr:to>
      <xdr:col>6</xdr:col>
      <xdr:colOff>0</xdr:colOff>
      <xdr:row>611</xdr:row>
      <xdr:rowOff>121922</xdr:rowOff>
    </xdr:to>
    <xdr:pic>
      <xdr:nvPicPr>
        <xdr:cNvPr id="1014" name="Рисунок 48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6781511"/>
          <a:ext cx="0" cy="870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608</xdr:row>
      <xdr:rowOff>30480</xdr:rowOff>
    </xdr:from>
    <xdr:to>
      <xdr:col>6</xdr:col>
      <xdr:colOff>0</xdr:colOff>
      <xdr:row>611</xdr:row>
      <xdr:rowOff>45722</xdr:rowOff>
    </xdr:to>
    <xdr:pic>
      <xdr:nvPicPr>
        <xdr:cNvPr id="1015" name="Рисунок 50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6981926"/>
          <a:ext cx="0" cy="59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606</xdr:row>
      <xdr:rowOff>30480</xdr:rowOff>
    </xdr:from>
    <xdr:to>
      <xdr:col>6</xdr:col>
      <xdr:colOff>0</xdr:colOff>
      <xdr:row>609</xdr:row>
      <xdr:rowOff>2242</xdr:rowOff>
    </xdr:to>
    <xdr:pic>
      <xdr:nvPicPr>
        <xdr:cNvPr id="1016" name="Рисунок 50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6596335"/>
          <a:ext cx="0" cy="550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604</xdr:row>
      <xdr:rowOff>22860</xdr:rowOff>
    </xdr:from>
    <xdr:to>
      <xdr:col>6</xdr:col>
      <xdr:colOff>0</xdr:colOff>
      <xdr:row>608</xdr:row>
      <xdr:rowOff>121917</xdr:rowOff>
    </xdr:to>
    <xdr:pic>
      <xdr:nvPicPr>
        <xdr:cNvPr id="1017" name="Рисунок 50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6203125"/>
          <a:ext cx="0" cy="870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605</xdr:row>
      <xdr:rowOff>30480</xdr:rowOff>
    </xdr:from>
    <xdr:to>
      <xdr:col>6</xdr:col>
      <xdr:colOff>0</xdr:colOff>
      <xdr:row>608</xdr:row>
      <xdr:rowOff>45718</xdr:rowOff>
    </xdr:to>
    <xdr:pic>
      <xdr:nvPicPr>
        <xdr:cNvPr id="1018" name="Рисунок 50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6403540"/>
          <a:ext cx="0" cy="593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603</xdr:row>
      <xdr:rowOff>30480</xdr:rowOff>
    </xdr:from>
    <xdr:to>
      <xdr:col>6</xdr:col>
      <xdr:colOff>0</xdr:colOff>
      <xdr:row>606</xdr:row>
      <xdr:rowOff>64</xdr:rowOff>
    </xdr:to>
    <xdr:pic>
      <xdr:nvPicPr>
        <xdr:cNvPr id="1019" name="Рисунок 51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6017950"/>
          <a:ext cx="0" cy="547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603</xdr:row>
      <xdr:rowOff>0</xdr:rowOff>
    </xdr:from>
    <xdr:to>
      <xdr:col>6</xdr:col>
      <xdr:colOff>0</xdr:colOff>
      <xdr:row>607</xdr:row>
      <xdr:rowOff>173017</xdr:rowOff>
    </xdr:to>
    <xdr:pic>
      <xdr:nvPicPr>
        <xdr:cNvPr id="1020" name="Рисунок 48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5987470"/>
          <a:ext cx="0" cy="944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603</xdr:row>
      <xdr:rowOff>0</xdr:rowOff>
    </xdr:from>
    <xdr:to>
      <xdr:col>6</xdr:col>
      <xdr:colOff>0</xdr:colOff>
      <xdr:row>605</xdr:row>
      <xdr:rowOff>157780</xdr:rowOff>
    </xdr:to>
    <xdr:pic>
      <xdr:nvPicPr>
        <xdr:cNvPr id="1021" name="Рисунок 48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4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603</xdr:row>
      <xdr:rowOff>0</xdr:rowOff>
    </xdr:from>
    <xdr:to>
      <xdr:col>6</xdr:col>
      <xdr:colOff>0</xdr:colOff>
      <xdr:row>607</xdr:row>
      <xdr:rowOff>99058</xdr:rowOff>
    </xdr:to>
    <xdr:pic>
      <xdr:nvPicPr>
        <xdr:cNvPr id="1022" name="Рисунок 483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5987470"/>
          <a:ext cx="0" cy="870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603</xdr:row>
      <xdr:rowOff>0</xdr:rowOff>
    </xdr:from>
    <xdr:to>
      <xdr:col>6</xdr:col>
      <xdr:colOff>0</xdr:colOff>
      <xdr:row>606</xdr:row>
      <xdr:rowOff>15239</xdr:rowOff>
    </xdr:to>
    <xdr:pic>
      <xdr:nvPicPr>
        <xdr:cNvPr id="1023" name="Рисунок 48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93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603</xdr:row>
      <xdr:rowOff>0</xdr:rowOff>
    </xdr:from>
    <xdr:to>
      <xdr:col>6</xdr:col>
      <xdr:colOff>0</xdr:colOff>
      <xdr:row>605</xdr:row>
      <xdr:rowOff>160019</xdr:rowOff>
    </xdr:to>
    <xdr:pic>
      <xdr:nvPicPr>
        <xdr:cNvPr id="1024" name="Рисунок 48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45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603</xdr:row>
      <xdr:rowOff>0</xdr:rowOff>
    </xdr:from>
    <xdr:to>
      <xdr:col>6</xdr:col>
      <xdr:colOff>0</xdr:colOff>
      <xdr:row>607</xdr:row>
      <xdr:rowOff>99060</xdr:rowOff>
    </xdr:to>
    <xdr:pic>
      <xdr:nvPicPr>
        <xdr:cNvPr id="1025" name="Рисунок 48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5987470"/>
          <a:ext cx="0" cy="870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603</xdr:row>
      <xdr:rowOff>0</xdr:rowOff>
    </xdr:from>
    <xdr:to>
      <xdr:col>6</xdr:col>
      <xdr:colOff>0</xdr:colOff>
      <xdr:row>606</xdr:row>
      <xdr:rowOff>15240</xdr:rowOff>
    </xdr:to>
    <xdr:pic>
      <xdr:nvPicPr>
        <xdr:cNvPr id="1026" name="Рисунок 50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9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603</xdr:row>
      <xdr:rowOff>0</xdr:rowOff>
    </xdr:from>
    <xdr:to>
      <xdr:col>6</xdr:col>
      <xdr:colOff>0</xdr:colOff>
      <xdr:row>605</xdr:row>
      <xdr:rowOff>160021</xdr:rowOff>
    </xdr:to>
    <xdr:pic>
      <xdr:nvPicPr>
        <xdr:cNvPr id="1027" name="Рисунок 50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45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603</xdr:row>
      <xdr:rowOff>0</xdr:rowOff>
    </xdr:from>
    <xdr:to>
      <xdr:col>6</xdr:col>
      <xdr:colOff>0</xdr:colOff>
      <xdr:row>607</xdr:row>
      <xdr:rowOff>99058</xdr:rowOff>
    </xdr:to>
    <xdr:pic>
      <xdr:nvPicPr>
        <xdr:cNvPr id="1028" name="Рисунок 50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25518" y="165987470"/>
          <a:ext cx="0" cy="870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603</xdr:row>
      <xdr:rowOff>0</xdr:rowOff>
    </xdr:from>
    <xdr:to>
      <xdr:col>6</xdr:col>
      <xdr:colOff>0</xdr:colOff>
      <xdr:row>606</xdr:row>
      <xdr:rowOff>15239</xdr:rowOff>
    </xdr:to>
    <xdr:pic>
      <xdr:nvPicPr>
        <xdr:cNvPr id="1029" name="Рисунок 50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93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603</xdr:row>
      <xdr:rowOff>0</xdr:rowOff>
    </xdr:from>
    <xdr:to>
      <xdr:col>6</xdr:col>
      <xdr:colOff>0</xdr:colOff>
      <xdr:row>605</xdr:row>
      <xdr:rowOff>157842</xdr:rowOff>
    </xdr:to>
    <xdr:pic>
      <xdr:nvPicPr>
        <xdr:cNvPr id="1030" name="Рисунок 51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43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603</xdr:row>
      <xdr:rowOff>0</xdr:rowOff>
    </xdr:from>
    <xdr:to>
      <xdr:col>6</xdr:col>
      <xdr:colOff>0</xdr:colOff>
      <xdr:row>606</xdr:row>
      <xdr:rowOff>15238</xdr:rowOff>
    </xdr:to>
    <xdr:pic>
      <xdr:nvPicPr>
        <xdr:cNvPr id="1031" name="Рисунок 47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93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603</xdr:row>
      <xdr:rowOff>0</xdr:rowOff>
    </xdr:from>
    <xdr:to>
      <xdr:col>6</xdr:col>
      <xdr:colOff>0</xdr:colOff>
      <xdr:row>606</xdr:row>
      <xdr:rowOff>15240</xdr:rowOff>
    </xdr:to>
    <xdr:pic>
      <xdr:nvPicPr>
        <xdr:cNvPr id="1032" name="Рисунок 48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25518" y="165987470"/>
          <a:ext cx="0" cy="59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151050</xdr:colOff>
      <xdr:row>603</xdr:row>
      <xdr:rowOff>18362</xdr:rowOff>
    </xdr:from>
    <xdr:to>
      <xdr:col>5</xdr:col>
      <xdr:colOff>2463027</xdr:colOff>
      <xdr:row>615</xdr:row>
      <xdr:rowOff>156073</xdr:rowOff>
    </xdr:to>
    <xdr:pic>
      <xdr:nvPicPr>
        <xdr:cNvPr id="1034" name="Рисунок 1033" descr="Рисунок8-114.jpg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3823339" y="163499495"/>
          <a:ext cx="2311977" cy="245125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707</xdr:row>
      <xdr:rowOff>0</xdr:rowOff>
    </xdr:from>
    <xdr:to>
      <xdr:col>6</xdr:col>
      <xdr:colOff>0</xdr:colOff>
      <xdr:row>711</xdr:row>
      <xdr:rowOff>105463</xdr:rowOff>
    </xdr:to>
    <xdr:pic>
      <xdr:nvPicPr>
        <xdr:cNvPr id="1035" name="Рисунок 268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186095898"/>
          <a:ext cx="0" cy="880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707</xdr:row>
      <xdr:rowOff>22860</xdr:rowOff>
    </xdr:from>
    <xdr:to>
      <xdr:col>6</xdr:col>
      <xdr:colOff>0</xdr:colOff>
      <xdr:row>712</xdr:row>
      <xdr:rowOff>7622</xdr:rowOff>
    </xdr:to>
    <xdr:pic>
      <xdr:nvPicPr>
        <xdr:cNvPr id="1036" name="Рисунок 31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186118758"/>
          <a:ext cx="0" cy="953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716</xdr:row>
      <xdr:rowOff>22860</xdr:rowOff>
    </xdr:from>
    <xdr:to>
      <xdr:col>6</xdr:col>
      <xdr:colOff>0</xdr:colOff>
      <xdr:row>720</xdr:row>
      <xdr:rowOff>121921</xdr:rowOff>
    </xdr:to>
    <xdr:pic>
      <xdr:nvPicPr>
        <xdr:cNvPr id="1037" name="Рисунок 33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187862318"/>
          <a:ext cx="0" cy="873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717</xdr:row>
      <xdr:rowOff>30480</xdr:rowOff>
    </xdr:from>
    <xdr:to>
      <xdr:col>6</xdr:col>
      <xdr:colOff>0</xdr:colOff>
      <xdr:row>720</xdr:row>
      <xdr:rowOff>45719</xdr:rowOff>
    </xdr:to>
    <xdr:pic>
      <xdr:nvPicPr>
        <xdr:cNvPr id="1038" name="Рисунок 33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188063666"/>
          <a:ext cx="0" cy="596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715</xdr:row>
      <xdr:rowOff>30480</xdr:rowOff>
    </xdr:from>
    <xdr:to>
      <xdr:col>6</xdr:col>
      <xdr:colOff>0</xdr:colOff>
      <xdr:row>718</xdr:row>
      <xdr:rowOff>2243</xdr:rowOff>
    </xdr:to>
    <xdr:pic>
      <xdr:nvPicPr>
        <xdr:cNvPr id="1039" name="Рисунок 33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187676209"/>
          <a:ext cx="0" cy="552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713</xdr:row>
      <xdr:rowOff>22860</xdr:rowOff>
    </xdr:from>
    <xdr:to>
      <xdr:col>6</xdr:col>
      <xdr:colOff>0</xdr:colOff>
      <xdr:row>717</xdr:row>
      <xdr:rowOff>121921</xdr:rowOff>
    </xdr:to>
    <xdr:pic>
      <xdr:nvPicPr>
        <xdr:cNvPr id="1040" name="Рисунок 33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187281131"/>
          <a:ext cx="0" cy="873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714</xdr:row>
      <xdr:rowOff>30480</xdr:rowOff>
    </xdr:from>
    <xdr:to>
      <xdr:col>6</xdr:col>
      <xdr:colOff>0</xdr:colOff>
      <xdr:row>717</xdr:row>
      <xdr:rowOff>45722</xdr:rowOff>
    </xdr:to>
    <xdr:pic>
      <xdr:nvPicPr>
        <xdr:cNvPr id="1041" name="Рисунок 34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187482480"/>
          <a:ext cx="0" cy="596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712</xdr:row>
      <xdr:rowOff>30480</xdr:rowOff>
    </xdr:from>
    <xdr:to>
      <xdr:col>6</xdr:col>
      <xdr:colOff>0</xdr:colOff>
      <xdr:row>715</xdr:row>
      <xdr:rowOff>2238</xdr:rowOff>
    </xdr:to>
    <xdr:pic>
      <xdr:nvPicPr>
        <xdr:cNvPr id="1042" name="Рисунок 34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187095022"/>
          <a:ext cx="0" cy="55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710</xdr:row>
      <xdr:rowOff>22860</xdr:rowOff>
    </xdr:from>
    <xdr:to>
      <xdr:col>6</xdr:col>
      <xdr:colOff>0</xdr:colOff>
      <xdr:row>714</xdr:row>
      <xdr:rowOff>121920</xdr:rowOff>
    </xdr:to>
    <xdr:pic>
      <xdr:nvPicPr>
        <xdr:cNvPr id="1043" name="Рисунок 34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186699945"/>
          <a:ext cx="0" cy="87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711</xdr:row>
      <xdr:rowOff>30480</xdr:rowOff>
    </xdr:from>
    <xdr:to>
      <xdr:col>6</xdr:col>
      <xdr:colOff>0</xdr:colOff>
      <xdr:row>714</xdr:row>
      <xdr:rowOff>45718</xdr:rowOff>
    </xdr:to>
    <xdr:pic>
      <xdr:nvPicPr>
        <xdr:cNvPr id="1044" name="Рисунок 34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186901294"/>
          <a:ext cx="0" cy="596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709</xdr:row>
      <xdr:rowOff>30480</xdr:rowOff>
    </xdr:from>
    <xdr:to>
      <xdr:col>6</xdr:col>
      <xdr:colOff>0</xdr:colOff>
      <xdr:row>712</xdr:row>
      <xdr:rowOff>2244</xdr:rowOff>
    </xdr:to>
    <xdr:pic>
      <xdr:nvPicPr>
        <xdr:cNvPr id="1045" name="Рисунок 34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186513836"/>
          <a:ext cx="0" cy="55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708</xdr:row>
      <xdr:rowOff>30480</xdr:rowOff>
    </xdr:from>
    <xdr:to>
      <xdr:col>6</xdr:col>
      <xdr:colOff>0</xdr:colOff>
      <xdr:row>711</xdr:row>
      <xdr:rowOff>45721</xdr:rowOff>
    </xdr:to>
    <xdr:pic>
      <xdr:nvPicPr>
        <xdr:cNvPr id="1046" name="Рисунок 34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186320107"/>
          <a:ext cx="0" cy="596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707</xdr:row>
      <xdr:rowOff>0</xdr:rowOff>
    </xdr:from>
    <xdr:to>
      <xdr:col>6</xdr:col>
      <xdr:colOff>0</xdr:colOff>
      <xdr:row>710</xdr:row>
      <xdr:rowOff>38998</xdr:rowOff>
    </xdr:to>
    <xdr:pic>
      <xdr:nvPicPr>
        <xdr:cNvPr id="1048" name="Рисунок 232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186095898"/>
          <a:ext cx="0" cy="620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707</xdr:row>
      <xdr:rowOff>0</xdr:rowOff>
    </xdr:from>
    <xdr:to>
      <xdr:col>6</xdr:col>
      <xdr:colOff>0</xdr:colOff>
      <xdr:row>711</xdr:row>
      <xdr:rowOff>180383</xdr:rowOff>
    </xdr:to>
    <xdr:pic>
      <xdr:nvPicPr>
        <xdr:cNvPr id="1049" name="Рисунок 23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186095898"/>
          <a:ext cx="0" cy="955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707</xdr:row>
      <xdr:rowOff>0</xdr:rowOff>
    </xdr:from>
    <xdr:to>
      <xdr:col>6</xdr:col>
      <xdr:colOff>0</xdr:colOff>
      <xdr:row>710</xdr:row>
      <xdr:rowOff>24844</xdr:rowOff>
    </xdr:to>
    <xdr:pic>
      <xdr:nvPicPr>
        <xdr:cNvPr id="1050" name="Рисунок 23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186095898"/>
          <a:ext cx="0" cy="60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707</xdr:row>
      <xdr:rowOff>0</xdr:rowOff>
    </xdr:from>
    <xdr:to>
      <xdr:col>6</xdr:col>
      <xdr:colOff>0</xdr:colOff>
      <xdr:row>711</xdr:row>
      <xdr:rowOff>949</xdr:rowOff>
    </xdr:to>
    <xdr:pic>
      <xdr:nvPicPr>
        <xdr:cNvPr id="1051" name="Рисунок 23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186095898"/>
          <a:ext cx="0" cy="772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707</xdr:row>
      <xdr:rowOff>0</xdr:rowOff>
    </xdr:from>
    <xdr:to>
      <xdr:col>6</xdr:col>
      <xdr:colOff>0</xdr:colOff>
      <xdr:row>712</xdr:row>
      <xdr:rowOff>86638</xdr:rowOff>
    </xdr:to>
    <xdr:pic>
      <xdr:nvPicPr>
        <xdr:cNvPr id="1052" name="Рисунок 255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186095898"/>
          <a:ext cx="0" cy="1055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707</xdr:row>
      <xdr:rowOff>0</xdr:rowOff>
    </xdr:from>
    <xdr:to>
      <xdr:col>6</xdr:col>
      <xdr:colOff>0</xdr:colOff>
      <xdr:row>710</xdr:row>
      <xdr:rowOff>120641</xdr:rowOff>
    </xdr:to>
    <xdr:pic>
      <xdr:nvPicPr>
        <xdr:cNvPr id="1053" name="Рисунок 256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186095898"/>
          <a:ext cx="0" cy="701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707</xdr:row>
      <xdr:rowOff>0</xdr:rowOff>
    </xdr:from>
    <xdr:to>
      <xdr:col>6</xdr:col>
      <xdr:colOff>0</xdr:colOff>
      <xdr:row>712</xdr:row>
      <xdr:rowOff>151953</xdr:rowOff>
    </xdr:to>
    <xdr:pic>
      <xdr:nvPicPr>
        <xdr:cNvPr id="1054" name="Рисунок 257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186095898"/>
          <a:ext cx="0" cy="11205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707</xdr:row>
      <xdr:rowOff>0</xdr:rowOff>
    </xdr:from>
    <xdr:to>
      <xdr:col>6</xdr:col>
      <xdr:colOff>0</xdr:colOff>
      <xdr:row>710</xdr:row>
      <xdr:rowOff>186914</xdr:rowOff>
    </xdr:to>
    <xdr:pic>
      <xdr:nvPicPr>
        <xdr:cNvPr id="1055" name="Рисунок 25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186095898"/>
          <a:ext cx="0" cy="768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707</xdr:row>
      <xdr:rowOff>0</xdr:rowOff>
    </xdr:from>
    <xdr:to>
      <xdr:col>6</xdr:col>
      <xdr:colOff>0</xdr:colOff>
      <xdr:row>710</xdr:row>
      <xdr:rowOff>122815</xdr:rowOff>
    </xdr:to>
    <xdr:pic>
      <xdr:nvPicPr>
        <xdr:cNvPr id="1056" name="Рисунок 259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186095898"/>
          <a:ext cx="0" cy="704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707</xdr:row>
      <xdr:rowOff>0</xdr:rowOff>
    </xdr:from>
    <xdr:to>
      <xdr:col>6</xdr:col>
      <xdr:colOff>0</xdr:colOff>
      <xdr:row>713</xdr:row>
      <xdr:rowOff>9413</xdr:rowOff>
    </xdr:to>
    <xdr:pic>
      <xdr:nvPicPr>
        <xdr:cNvPr id="1057" name="Рисунок 260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186095898"/>
          <a:ext cx="0" cy="1171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707</xdr:row>
      <xdr:rowOff>0</xdr:rowOff>
    </xdr:from>
    <xdr:to>
      <xdr:col>6</xdr:col>
      <xdr:colOff>0</xdr:colOff>
      <xdr:row>711</xdr:row>
      <xdr:rowOff>42135</xdr:rowOff>
    </xdr:to>
    <xdr:pic>
      <xdr:nvPicPr>
        <xdr:cNvPr id="1058" name="Рисунок 26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186095898"/>
          <a:ext cx="0" cy="817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707</xdr:row>
      <xdr:rowOff>0</xdr:rowOff>
    </xdr:from>
    <xdr:to>
      <xdr:col>6</xdr:col>
      <xdr:colOff>0</xdr:colOff>
      <xdr:row>709</xdr:row>
      <xdr:rowOff>159761</xdr:rowOff>
    </xdr:to>
    <xdr:pic>
      <xdr:nvPicPr>
        <xdr:cNvPr id="1059" name="Рисунок 27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186095898"/>
          <a:ext cx="0" cy="547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232474</xdr:colOff>
      <xdr:row>707</xdr:row>
      <xdr:rowOff>103322</xdr:rowOff>
    </xdr:from>
    <xdr:to>
      <xdr:col>5</xdr:col>
      <xdr:colOff>2497809</xdr:colOff>
      <xdr:row>719</xdr:row>
      <xdr:rowOff>96595</xdr:rowOff>
    </xdr:to>
    <xdr:pic>
      <xdr:nvPicPr>
        <xdr:cNvPr id="1060" name="Рисунок 1059" descr="Рисунок1-111.jpg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3900406" y="183680746"/>
          <a:ext cx="2265335" cy="2318018"/>
        </a:xfrm>
        <a:prstGeom prst="rect">
          <a:avLst/>
        </a:prstGeom>
      </xdr:spPr>
    </xdr:pic>
    <xdr:clientData/>
  </xdr:twoCellAnchor>
  <xdr:twoCellAnchor editAs="oneCell">
    <xdr:from>
      <xdr:col>5</xdr:col>
      <xdr:colOff>408803</xdr:colOff>
      <xdr:row>824</xdr:row>
      <xdr:rowOff>64577</xdr:rowOff>
    </xdr:from>
    <xdr:to>
      <xdr:col>5</xdr:col>
      <xdr:colOff>2113177</xdr:colOff>
      <xdr:row>834</xdr:row>
      <xdr:rowOff>167899</xdr:rowOff>
    </xdr:to>
    <xdr:pic>
      <xdr:nvPicPr>
        <xdr:cNvPr id="1061" name="Рисунок 1060" descr="Рисунок1-115.jpg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4076735" y="206308272"/>
          <a:ext cx="1704374" cy="2040610"/>
        </a:xfrm>
        <a:prstGeom prst="rect">
          <a:avLst/>
        </a:prstGeom>
      </xdr:spPr>
    </xdr:pic>
    <xdr:clientData/>
  </xdr:twoCellAnchor>
  <xdr:twoCellAnchor editAs="oneCell">
    <xdr:from>
      <xdr:col>5</xdr:col>
      <xdr:colOff>356308</xdr:colOff>
      <xdr:row>835</xdr:row>
      <xdr:rowOff>51661</xdr:rowOff>
    </xdr:from>
    <xdr:to>
      <xdr:col>5</xdr:col>
      <xdr:colOff>2211678</xdr:colOff>
      <xdr:row>845</xdr:row>
      <xdr:rowOff>142068</xdr:rowOff>
    </xdr:to>
    <xdr:pic>
      <xdr:nvPicPr>
        <xdr:cNvPr id="1062" name="Рисунок 1061" descr="Рисунок2-115.jpg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4024240" y="208426373"/>
          <a:ext cx="1855370" cy="2027695"/>
        </a:xfrm>
        <a:prstGeom prst="rect">
          <a:avLst/>
        </a:prstGeom>
      </xdr:spPr>
    </xdr:pic>
    <xdr:clientData/>
  </xdr:twoCellAnchor>
  <xdr:twoCellAnchor editAs="oneCell">
    <xdr:from>
      <xdr:col>5</xdr:col>
      <xdr:colOff>381432</xdr:colOff>
      <xdr:row>846</xdr:row>
      <xdr:rowOff>64576</xdr:rowOff>
    </xdr:from>
    <xdr:to>
      <xdr:col>5</xdr:col>
      <xdr:colOff>2212618</xdr:colOff>
      <xdr:row>856</xdr:row>
      <xdr:rowOff>116237</xdr:rowOff>
    </xdr:to>
    <xdr:pic>
      <xdr:nvPicPr>
        <xdr:cNvPr id="1063" name="Рисунок 1062" descr="Рисунок3-115.jpg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4049364" y="210570305"/>
          <a:ext cx="1831186" cy="1988949"/>
        </a:xfrm>
        <a:prstGeom prst="rect">
          <a:avLst/>
        </a:prstGeom>
      </xdr:spPr>
    </xdr:pic>
    <xdr:clientData/>
  </xdr:twoCellAnchor>
  <xdr:twoCellAnchor editAs="oneCell">
    <xdr:from>
      <xdr:col>5</xdr:col>
      <xdr:colOff>471366</xdr:colOff>
      <xdr:row>857</xdr:row>
      <xdr:rowOff>51661</xdr:rowOff>
    </xdr:from>
    <xdr:to>
      <xdr:col>5</xdr:col>
      <xdr:colOff>2206046</xdr:colOff>
      <xdr:row>867</xdr:row>
      <xdr:rowOff>103322</xdr:rowOff>
    </xdr:to>
    <xdr:pic>
      <xdr:nvPicPr>
        <xdr:cNvPr id="1064" name="Рисунок 1063" descr="Рисунок4-115.jpg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4139298" y="212688407"/>
          <a:ext cx="1734680" cy="1988949"/>
        </a:xfrm>
        <a:prstGeom prst="rect">
          <a:avLst/>
        </a:prstGeom>
      </xdr:spPr>
    </xdr:pic>
    <xdr:clientData/>
  </xdr:twoCellAnchor>
  <xdr:twoCellAnchor editAs="oneCell">
    <xdr:from>
      <xdr:col>5</xdr:col>
      <xdr:colOff>407650</xdr:colOff>
      <xdr:row>912</xdr:row>
      <xdr:rowOff>76200</xdr:rowOff>
    </xdr:from>
    <xdr:to>
      <xdr:col>5</xdr:col>
      <xdr:colOff>2344764</xdr:colOff>
      <xdr:row>922</xdr:row>
      <xdr:rowOff>116238</xdr:rowOff>
    </xdr:to>
    <xdr:pic>
      <xdr:nvPicPr>
        <xdr:cNvPr id="1067" name="Рисунок 1066" descr="Рисунок1-116.jpg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4065250" y="225486686"/>
          <a:ext cx="1937114" cy="1999466"/>
        </a:xfrm>
        <a:prstGeom prst="rect">
          <a:avLst/>
        </a:prstGeom>
      </xdr:spPr>
    </xdr:pic>
    <xdr:clientData/>
  </xdr:twoCellAnchor>
  <xdr:twoCellAnchor editAs="oneCell">
    <xdr:from>
      <xdr:col>5</xdr:col>
      <xdr:colOff>477864</xdr:colOff>
      <xdr:row>923</xdr:row>
      <xdr:rowOff>51661</xdr:rowOff>
    </xdr:from>
    <xdr:to>
      <xdr:col>5</xdr:col>
      <xdr:colOff>2241313</xdr:colOff>
      <xdr:row>933</xdr:row>
      <xdr:rowOff>142915</xdr:rowOff>
    </xdr:to>
    <xdr:pic>
      <xdr:nvPicPr>
        <xdr:cNvPr id="1068" name="Рисунок 1067" descr="Рисунок2-116.jpg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4145796" y="225474508"/>
          <a:ext cx="1763449" cy="2028543"/>
        </a:xfrm>
        <a:prstGeom prst="rect">
          <a:avLst/>
        </a:prstGeom>
      </xdr:spPr>
    </xdr:pic>
    <xdr:clientData/>
  </xdr:twoCellAnchor>
  <xdr:twoCellAnchor editAs="oneCell">
    <xdr:from>
      <xdr:col>5</xdr:col>
      <xdr:colOff>464949</xdr:colOff>
      <xdr:row>901</xdr:row>
      <xdr:rowOff>51661</xdr:rowOff>
    </xdr:from>
    <xdr:to>
      <xdr:col>5</xdr:col>
      <xdr:colOff>2240667</xdr:colOff>
      <xdr:row>911</xdr:row>
      <xdr:rowOff>124189</xdr:rowOff>
    </xdr:to>
    <xdr:pic>
      <xdr:nvPicPr>
        <xdr:cNvPr id="1069" name="Рисунок 1068" descr="Рисунок3-116.jpg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4132881" y="221212475"/>
          <a:ext cx="1775718" cy="2009816"/>
        </a:xfrm>
        <a:prstGeom prst="rect">
          <a:avLst/>
        </a:prstGeom>
      </xdr:spPr>
    </xdr:pic>
    <xdr:clientData/>
  </xdr:twoCellAnchor>
  <xdr:twoCellAnchor editAs="oneCell">
    <xdr:from>
      <xdr:col>5</xdr:col>
      <xdr:colOff>284136</xdr:colOff>
      <xdr:row>1033</xdr:row>
      <xdr:rowOff>64577</xdr:rowOff>
    </xdr:from>
    <xdr:to>
      <xdr:col>5</xdr:col>
      <xdr:colOff>2295816</xdr:colOff>
      <xdr:row>1043</xdr:row>
      <xdr:rowOff>138969</xdr:rowOff>
    </xdr:to>
    <xdr:pic>
      <xdr:nvPicPr>
        <xdr:cNvPr id="1071" name="Рисунок 1070" descr="Рисунок1-118.jpg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3952068" y="238273526"/>
          <a:ext cx="2011680" cy="2011680"/>
        </a:xfrm>
        <a:prstGeom prst="rect">
          <a:avLst/>
        </a:prstGeom>
      </xdr:spPr>
    </xdr:pic>
    <xdr:clientData/>
  </xdr:twoCellAnchor>
  <xdr:twoCellAnchor editAs="oneCell">
    <xdr:from>
      <xdr:col>5</xdr:col>
      <xdr:colOff>366788</xdr:colOff>
      <xdr:row>934</xdr:row>
      <xdr:rowOff>116238</xdr:rowOff>
    </xdr:from>
    <xdr:to>
      <xdr:col>5</xdr:col>
      <xdr:colOff>2040539</xdr:colOff>
      <xdr:row>944</xdr:row>
      <xdr:rowOff>154983</xdr:rowOff>
    </xdr:to>
    <xdr:pic>
      <xdr:nvPicPr>
        <xdr:cNvPr id="1074" name="Рисунок 1073" descr="Рисунок2-118.jpg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4034720" y="227670102"/>
          <a:ext cx="1673751" cy="1976034"/>
        </a:xfrm>
        <a:prstGeom prst="rect">
          <a:avLst/>
        </a:prstGeom>
      </xdr:spPr>
    </xdr:pic>
    <xdr:clientData/>
  </xdr:twoCellAnchor>
  <xdr:twoCellAnchor editAs="oneCell">
    <xdr:from>
      <xdr:col>5</xdr:col>
      <xdr:colOff>389293</xdr:colOff>
      <xdr:row>945</xdr:row>
      <xdr:rowOff>38745</xdr:rowOff>
    </xdr:from>
    <xdr:to>
      <xdr:col>5</xdr:col>
      <xdr:colOff>2066593</xdr:colOff>
      <xdr:row>955</xdr:row>
      <xdr:rowOff>129152</xdr:rowOff>
    </xdr:to>
    <xdr:pic>
      <xdr:nvPicPr>
        <xdr:cNvPr id="1075" name="Рисунок 1074" descr="Рисунок3-118.jpg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4057225" y="229723626"/>
          <a:ext cx="1677300" cy="2027695"/>
        </a:xfrm>
        <a:prstGeom prst="rect">
          <a:avLst/>
        </a:prstGeom>
      </xdr:spPr>
    </xdr:pic>
    <xdr:clientData/>
  </xdr:twoCellAnchor>
  <xdr:twoCellAnchor editAs="oneCell">
    <xdr:from>
      <xdr:col>5</xdr:col>
      <xdr:colOff>285883</xdr:colOff>
      <xdr:row>956</xdr:row>
      <xdr:rowOff>12916</xdr:rowOff>
    </xdr:from>
    <xdr:to>
      <xdr:col>5</xdr:col>
      <xdr:colOff>2135186</xdr:colOff>
      <xdr:row>966</xdr:row>
      <xdr:rowOff>116238</xdr:rowOff>
    </xdr:to>
    <xdr:pic>
      <xdr:nvPicPr>
        <xdr:cNvPr id="1076" name="Рисунок 1075" descr="Рисунок4-118.jpg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3953815" y="231828814"/>
          <a:ext cx="1849303" cy="2040610"/>
        </a:xfrm>
        <a:prstGeom prst="rect">
          <a:avLst/>
        </a:prstGeom>
      </xdr:spPr>
    </xdr:pic>
    <xdr:clientData/>
  </xdr:twoCellAnchor>
  <xdr:twoCellAnchor editAs="oneCell">
    <xdr:from>
      <xdr:col>5</xdr:col>
      <xdr:colOff>410318</xdr:colOff>
      <xdr:row>967</xdr:row>
      <xdr:rowOff>64576</xdr:rowOff>
    </xdr:from>
    <xdr:to>
      <xdr:col>5</xdr:col>
      <xdr:colOff>2241936</xdr:colOff>
      <xdr:row>977</xdr:row>
      <xdr:rowOff>142068</xdr:rowOff>
    </xdr:to>
    <xdr:pic>
      <xdr:nvPicPr>
        <xdr:cNvPr id="1077" name="Рисунок 1076" descr="Рисунок5-118.jpg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4078250" y="234011491"/>
          <a:ext cx="1831618" cy="2014780"/>
        </a:xfrm>
        <a:prstGeom prst="rect">
          <a:avLst/>
        </a:prstGeom>
      </xdr:spPr>
    </xdr:pic>
    <xdr:clientData/>
  </xdr:twoCellAnchor>
  <xdr:twoCellAnchor editAs="oneCell">
    <xdr:from>
      <xdr:col>5</xdr:col>
      <xdr:colOff>284135</xdr:colOff>
      <xdr:row>1044</xdr:row>
      <xdr:rowOff>51661</xdr:rowOff>
    </xdr:from>
    <xdr:to>
      <xdr:col>5</xdr:col>
      <xdr:colOff>2033687</xdr:colOff>
      <xdr:row>1054</xdr:row>
      <xdr:rowOff>101669</xdr:rowOff>
    </xdr:to>
    <xdr:pic>
      <xdr:nvPicPr>
        <xdr:cNvPr id="1078" name="Рисунок 1077" descr="Рисунок6-118.jpg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3952067" y="248915695"/>
          <a:ext cx="1749552" cy="1987296"/>
        </a:xfrm>
        <a:prstGeom prst="rect">
          <a:avLst/>
        </a:prstGeom>
      </xdr:spPr>
    </xdr:pic>
    <xdr:clientData/>
  </xdr:twoCellAnchor>
  <xdr:twoCellAnchor editAs="oneCell">
    <xdr:from>
      <xdr:col>5</xdr:col>
      <xdr:colOff>400373</xdr:colOff>
      <xdr:row>989</xdr:row>
      <xdr:rowOff>51661</xdr:rowOff>
    </xdr:from>
    <xdr:to>
      <xdr:col>5</xdr:col>
      <xdr:colOff>2157166</xdr:colOff>
      <xdr:row>999</xdr:row>
      <xdr:rowOff>149178</xdr:rowOff>
    </xdr:to>
    <xdr:pic>
      <xdr:nvPicPr>
        <xdr:cNvPr id="1079" name="Рисунок 1078" descr="Рисунок7-118.jpg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4068305" y="238260610"/>
          <a:ext cx="1756793" cy="203480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1081</xdr:row>
      <xdr:rowOff>22860</xdr:rowOff>
    </xdr:from>
    <xdr:to>
      <xdr:col>6</xdr:col>
      <xdr:colOff>0</xdr:colOff>
      <xdr:row>1086</xdr:row>
      <xdr:rowOff>22861</xdr:rowOff>
    </xdr:to>
    <xdr:pic>
      <xdr:nvPicPr>
        <xdr:cNvPr id="1081" name="Рисунок 43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68647233"/>
          <a:ext cx="0" cy="968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1090</xdr:row>
      <xdr:rowOff>15240</xdr:rowOff>
    </xdr:from>
    <xdr:to>
      <xdr:col>6</xdr:col>
      <xdr:colOff>0</xdr:colOff>
      <xdr:row>1094</xdr:row>
      <xdr:rowOff>144779</xdr:rowOff>
    </xdr:to>
    <xdr:pic>
      <xdr:nvPicPr>
        <xdr:cNvPr id="1082" name="Рисунок 45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70383172"/>
          <a:ext cx="0" cy="904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1091</xdr:row>
      <xdr:rowOff>30480</xdr:rowOff>
    </xdr:from>
    <xdr:to>
      <xdr:col>6</xdr:col>
      <xdr:colOff>0</xdr:colOff>
      <xdr:row>1094</xdr:row>
      <xdr:rowOff>60958</xdr:rowOff>
    </xdr:to>
    <xdr:pic>
      <xdr:nvPicPr>
        <xdr:cNvPr id="1083" name="Рисунок 45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70592141"/>
          <a:ext cx="0" cy="611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1089</xdr:row>
      <xdr:rowOff>30480</xdr:rowOff>
    </xdr:from>
    <xdr:to>
      <xdr:col>6</xdr:col>
      <xdr:colOff>0</xdr:colOff>
      <xdr:row>1092</xdr:row>
      <xdr:rowOff>15240</xdr:rowOff>
    </xdr:to>
    <xdr:pic>
      <xdr:nvPicPr>
        <xdr:cNvPr id="1084" name="Рисунок 45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70204683"/>
          <a:ext cx="0" cy="565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1087</xdr:row>
      <xdr:rowOff>15240</xdr:rowOff>
    </xdr:from>
    <xdr:to>
      <xdr:col>6</xdr:col>
      <xdr:colOff>0</xdr:colOff>
      <xdr:row>1091</xdr:row>
      <xdr:rowOff>144782</xdr:rowOff>
    </xdr:to>
    <xdr:pic>
      <xdr:nvPicPr>
        <xdr:cNvPr id="1085" name="Рисунок 45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69801986"/>
          <a:ext cx="0" cy="904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1088</xdr:row>
      <xdr:rowOff>30480</xdr:rowOff>
    </xdr:from>
    <xdr:to>
      <xdr:col>6</xdr:col>
      <xdr:colOff>0</xdr:colOff>
      <xdr:row>1091</xdr:row>
      <xdr:rowOff>60963</xdr:rowOff>
    </xdr:to>
    <xdr:pic>
      <xdr:nvPicPr>
        <xdr:cNvPr id="1086" name="Рисунок 46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70010955"/>
          <a:ext cx="0" cy="611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1086</xdr:row>
      <xdr:rowOff>30480</xdr:rowOff>
    </xdr:from>
    <xdr:to>
      <xdr:col>6</xdr:col>
      <xdr:colOff>0</xdr:colOff>
      <xdr:row>1089</xdr:row>
      <xdr:rowOff>15240</xdr:rowOff>
    </xdr:to>
    <xdr:pic>
      <xdr:nvPicPr>
        <xdr:cNvPr id="1087" name="Рисунок 46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9623497"/>
          <a:ext cx="0" cy="565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1084</xdr:row>
      <xdr:rowOff>15240</xdr:rowOff>
    </xdr:from>
    <xdr:to>
      <xdr:col>6</xdr:col>
      <xdr:colOff>0</xdr:colOff>
      <xdr:row>1088</xdr:row>
      <xdr:rowOff>144779</xdr:rowOff>
    </xdr:to>
    <xdr:pic>
      <xdr:nvPicPr>
        <xdr:cNvPr id="1088" name="Рисунок 46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69220799"/>
          <a:ext cx="0" cy="904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1085</xdr:row>
      <xdr:rowOff>30480</xdr:rowOff>
    </xdr:from>
    <xdr:to>
      <xdr:col>6</xdr:col>
      <xdr:colOff>0</xdr:colOff>
      <xdr:row>1088</xdr:row>
      <xdr:rowOff>60958</xdr:rowOff>
    </xdr:to>
    <xdr:pic>
      <xdr:nvPicPr>
        <xdr:cNvPr id="1089" name="Рисунок 46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9429768"/>
          <a:ext cx="0" cy="611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1083</xdr:row>
      <xdr:rowOff>30480</xdr:rowOff>
    </xdr:from>
    <xdr:to>
      <xdr:col>6</xdr:col>
      <xdr:colOff>0</xdr:colOff>
      <xdr:row>1086</xdr:row>
      <xdr:rowOff>15241</xdr:rowOff>
    </xdr:to>
    <xdr:pic>
      <xdr:nvPicPr>
        <xdr:cNvPr id="1090" name="Рисунок 46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9042311"/>
          <a:ext cx="0" cy="565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1082</xdr:row>
      <xdr:rowOff>30480</xdr:rowOff>
    </xdr:from>
    <xdr:to>
      <xdr:col>6</xdr:col>
      <xdr:colOff>0</xdr:colOff>
      <xdr:row>1085</xdr:row>
      <xdr:rowOff>60962</xdr:rowOff>
    </xdr:to>
    <xdr:pic>
      <xdr:nvPicPr>
        <xdr:cNvPr id="1091" name="Рисунок 46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8848582"/>
          <a:ext cx="0" cy="611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1094</xdr:row>
      <xdr:rowOff>22860</xdr:rowOff>
    </xdr:from>
    <xdr:to>
      <xdr:col>6</xdr:col>
      <xdr:colOff>0</xdr:colOff>
      <xdr:row>1099</xdr:row>
      <xdr:rowOff>22861</xdr:rowOff>
    </xdr:to>
    <xdr:pic>
      <xdr:nvPicPr>
        <xdr:cNvPr id="1093" name="Рисунок 43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68647233"/>
          <a:ext cx="0" cy="968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1103</xdr:row>
      <xdr:rowOff>15240</xdr:rowOff>
    </xdr:from>
    <xdr:to>
      <xdr:col>6</xdr:col>
      <xdr:colOff>0</xdr:colOff>
      <xdr:row>1107</xdr:row>
      <xdr:rowOff>144779</xdr:rowOff>
    </xdr:to>
    <xdr:pic>
      <xdr:nvPicPr>
        <xdr:cNvPr id="1094" name="Рисунок 45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70383172"/>
          <a:ext cx="0" cy="904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1104</xdr:row>
      <xdr:rowOff>30480</xdr:rowOff>
    </xdr:from>
    <xdr:to>
      <xdr:col>6</xdr:col>
      <xdr:colOff>0</xdr:colOff>
      <xdr:row>1107</xdr:row>
      <xdr:rowOff>60958</xdr:rowOff>
    </xdr:to>
    <xdr:pic>
      <xdr:nvPicPr>
        <xdr:cNvPr id="1095" name="Рисунок 45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70592141"/>
          <a:ext cx="0" cy="611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1102</xdr:row>
      <xdr:rowOff>30480</xdr:rowOff>
    </xdr:from>
    <xdr:to>
      <xdr:col>6</xdr:col>
      <xdr:colOff>0</xdr:colOff>
      <xdr:row>1105</xdr:row>
      <xdr:rowOff>15240</xdr:rowOff>
    </xdr:to>
    <xdr:pic>
      <xdr:nvPicPr>
        <xdr:cNvPr id="1096" name="Рисунок 45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70204683"/>
          <a:ext cx="0" cy="565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1100</xdr:row>
      <xdr:rowOff>15240</xdr:rowOff>
    </xdr:from>
    <xdr:to>
      <xdr:col>6</xdr:col>
      <xdr:colOff>0</xdr:colOff>
      <xdr:row>1104</xdr:row>
      <xdr:rowOff>144782</xdr:rowOff>
    </xdr:to>
    <xdr:pic>
      <xdr:nvPicPr>
        <xdr:cNvPr id="1097" name="Рисунок 45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69801986"/>
          <a:ext cx="0" cy="904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1101</xdr:row>
      <xdr:rowOff>30480</xdr:rowOff>
    </xdr:from>
    <xdr:to>
      <xdr:col>6</xdr:col>
      <xdr:colOff>0</xdr:colOff>
      <xdr:row>1104</xdr:row>
      <xdr:rowOff>60963</xdr:rowOff>
    </xdr:to>
    <xdr:pic>
      <xdr:nvPicPr>
        <xdr:cNvPr id="1098" name="Рисунок 46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70010955"/>
          <a:ext cx="0" cy="611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1099</xdr:row>
      <xdr:rowOff>30480</xdr:rowOff>
    </xdr:from>
    <xdr:to>
      <xdr:col>6</xdr:col>
      <xdr:colOff>0</xdr:colOff>
      <xdr:row>1102</xdr:row>
      <xdr:rowOff>15240</xdr:rowOff>
    </xdr:to>
    <xdr:pic>
      <xdr:nvPicPr>
        <xdr:cNvPr id="1099" name="Рисунок 46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9623497"/>
          <a:ext cx="0" cy="565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1097</xdr:row>
      <xdr:rowOff>15240</xdr:rowOff>
    </xdr:from>
    <xdr:to>
      <xdr:col>6</xdr:col>
      <xdr:colOff>0</xdr:colOff>
      <xdr:row>1101</xdr:row>
      <xdr:rowOff>144779</xdr:rowOff>
    </xdr:to>
    <xdr:pic>
      <xdr:nvPicPr>
        <xdr:cNvPr id="1100" name="Рисунок 46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69220799"/>
          <a:ext cx="0" cy="904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1098</xdr:row>
      <xdr:rowOff>30480</xdr:rowOff>
    </xdr:from>
    <xdr:to>
      <xdr:col>6</xdr:col>
      <xdr:colOff>0</xdr:colOff>
      <xdr:row>1101</xdr:row>
      <xdr:rowOff>60958</xdr:rowOff>
    </xdr:to>
    <xdr:pic>
      <xdr:nvPicPr>
        <xdr:cNvPr id="1101" name="Рисунок 46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9429768"/>
          <a:ext cx="0" cy="611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1096</xdr:row>
      <xdr:rowOff>30480</xdr:rowOff>
    </xdr:from>
    <xdr:to>
      <xdr:col>6</xdr:col>
      <xdr:colOff>0</xdr:colOff>
      <xdr:row>1099</xdr:row>
      <xdr:rowOff>15241</xdr:rowOff>
    </xdr:to>
    <xdr:pic>
      <xdr:nvPicPr>
        <xdr:cNvPr id="1102" name="Рисунок 46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9042311"/>
          <a:ext cx="0" cy="565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1095</xdr:row>
      <xdr:rowOff>30480</xdr:rowOff>
    </xdr:from>
    <xdr:to>
      <xdr:col>6</xdr:col>
      <xdr:colOff>0</xdr:colOff>
      <xdr:row>1098</xdr:row>
      <xdr:rowOff>60962</xdr:rowOff>
    </xdr:to>
    <xdr:pic>
      <xdr:nvPicPr>
        <xdr:cNvPr id="1103" name="Рисунок 46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8848582"/>
          <a:ext cx="0" cy="611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1107</xdr:row>
      <xdr:rowOff>22860</xdr:rowOff>
    </xdr:from>
    <xdr:to>
      <xdr:col>6</xdr:col>
      <xdr:colOff>0</xdr:colOff>
      <xdr:row>1112</xdr:row>
      <xdr:rowOff>22861</xdr:rowOff>
    </xdr:to>
    <xdr:pic>
      <xdr:nvPicPr>
        <xdr:cNvPr id="1105" name="Рисунок 43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68647233"/>
          <a:ext cx="0" cy="968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1116</xdr:row>
      <xdr:rowOff>15240</xdr:rowOff>
    </xdr:from>
    <xdr:to>
      <xdr:col>6</xdr:col>
      <xdr:colOff>0</xdr:colOff>
      <xdr:row>1120</xdr:row>
      <xdr:rowOff>144779</xdr:rowOff>
    </xdr:to>
    <xdr:pic>
      <xdr:nvPicPr>
        <xdr:cNvPr id="1106" name="Рисунок 45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70383172"/>
          <a:ext cx="0" cy="904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1117</xdr:row>
      <xdr:rowOff>30480</xdr:rowOff>
    </xdr:from>
    <xdr:to>
      <xdr:col>6</xdr:col>
      <xdr:colOff>0</xdr:colOff>
      <xdr:row>1120</xdr:row>
      <xdr:rowOff>60958</xdr:rowOff>
    </xdr:to>
    <xdr:pic>
      <xdr:nvPicPr>
        <xdr:cNvPr id="1107" name="Рисунок 45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70592141"/>
          <a:ext cx="0" cy="611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1115</xdr:row>
      <xdr:rowOff>30480</xdr:rowOff>
    </xdr:from>
    <xdr:to>
      <xdr:col>6</xdr:col>
      <xdr:colOff>0</xdr:colOff>
      <xdr:row>1118</xdr:row>
      <xdr:rowOff>15240</xdr:rowOff>
    </xdr:to>
    <xdr:pic>
      <xdr:nvPicPr>
        <xdr:cNvPr id="1108" name="Рисунок 45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70204683"/>
          <a:ext cx="0" cy="565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1113</xdr:row>
      <xdr:rowOff>15240</xdr:rowOff>
    </xdr:from>
    <xdr:to>
      <xdr:col>6</xdr:col>
      <xdr:colOff>0</xdr:colOff>
      <xdr:row>1117</xdr:row>
      <xdr:rowOff>144782</xdr:rowOff>
    </xdr:to>
    <xdr:pic>
      <xdr:nvPicPr>
        <xdr:cNvPr id="1109" name="Рисунок 45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69801986"/>
          <a:ext cx="0" cy="904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1114</xdr:row>
      <xdr:rowOff>30480</xdr:rowOff>
    </xdr:from>
    <xdr:to>
      <xdr:col>6</xdr:col>
      <xdr:colOff>0</xdr:colOff>
      <xdr:row>1117</xdr:row>
      <xdr:rowOff>60963</xdr:rowOff>
    </xdr:to>
    <xdr:pic>
      <xdr:nvPicPr>
        <xdr:cNvPr id="1110" name="Рисунок 46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70010955"/>
          <a:ext cx="0" cy="611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1112</xdr:row>
      <xdr:rowOff>30480</xdr:rowOff>
    </xdr:from>
    <xdr:to>
      <xdr:col>6</xdr:col>
      <xdr:colOff>0</xdr:colOff>
      <xdr:row>1115</xdr:row>
      <xdr:rowOff>15240</xdr:rowOff>
    </xdr:to>
    <xdr:pic>
      <xdr:nvPicPr>
        <xdr:cNvPr id="1111" name="Рисунок 46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9623497"/>
          <a:ext cx="0" cy="565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1110</xdr:row>
      <xdr:rowOff>15240</xdr:rowOff>
    </xdr:from>
    <xdr:to>
      <xdr:col>6</xdr:col>
      <xdr:colOff>0</xdr:colOff>
      <xdr:row>1114</xdr:row>
      <xdr:rowOff>144779</xdr:rowOff>
    </xdr:to>
    <xdr:pic>
      <xdr:nvPicPr>
        <xdr:cNvPr id="1112" name="Рисунок 46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69220799"/>
          <a:ext cx="0" cy="904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1111</xdr:row>
      <xdr:rowOff>30480</xdr:rowOff>
    </xdr:from>
    <xdr:to>
      <xdr:col>6</xdr:col>
      <xdr:colOff>0</xdr:colOff>
      <xdr:row>1114</xdr:row>
      <xdr:rowOff>60958</xdr:rowOff>
    </xdr:to>
    <xdr:pic>
      <xdr:nvPicPr>
        <xdr:cNvPr id="1113" name="Рисунок 46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9429768"/>
          <a:ext cx="0" cy="611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1109</xdr:row>
      <xdr:rowOff>30480</xdr:rowOff>
    </xdr:from>
    <xdr:to>
      <xdr:col>6</xdr:col>
      <xdr:colOff>0</xdr:colOff>
      <xdr:row>1112</xdr:row>
      <xdr:rowOff>15241</xdr:rowOff>
    </xdr:to>
    <xdr:pic>
      <xdr:nvPicPr>
        <xdr:cNvPr id="1114" name="Рисунок 46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9042311"/>
          <a:ext cx="0" cy="565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1108</xdr:row>
      <xdr:rowOff>30480</xdr:rowOff>
    </xdr:from>
    <xdr:to>
      <xdr:col>6</xdr:col>
      <xdr:colOff>0</xdr:colOff>
      <xdr:row>1111</xdr:row>
      <xdr:rowOff>60962</xdr:rowOff>
    </xdr:to>
    <xdr:pic>
      <xdr:nvPicPr>
        <xdr:cNvPr id="1115" name="Рисунок 46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8848582"/>
          <a:ext cx="0" cy="611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1120</xdr:row>
      <xdr:rowOff>22860</xdr:rowOff>
    </xdr:from>
    <xdr:to>
      <xdr:col>6</xdr:col>
      <xdr:colOff>0</xdr:colOff>
      <xdr:row>1125</xdr:row>
      <xdr:rowOff>22861</xdr:rowOff>
    </xdr:to>
    <xdr:pic>
      <xdr:nvPicPr>
        <xdr:cNvPr id="1117" name="Рисунок 43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68647233"/>
          <a:ext cx="0" cy="968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1129</xdr:row>
      <xdr:rowOff>15240</xdr:rowOff>
    </xdr:from>
    <xdr:to>
      <xdr:col>6</xdr:col>
      <xdr:colOff>0</xdr:colOff>
      <xdr:row>1133</xdr:row>
      <xdr:rowOff>144779</xdr:rowOff>
    </xdr:to>
    <xdr:pic>
      <xdr:nvPicPr>
        <xdr:cNvPr id="1118" name="Рисунок 45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70383172"/>
          <a:ext cx="0" cy="904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1130</xdr:row>
      <xdr:rowOff>30480</xdr:rowOff>
    </xdr:from>
    <xdr:to>
      <xdr:col>6</xdr:col>
      <xdr:colOff>0</xdr:colOff>
      <xdr:row>1133</xdr:row>
      <xdr:rowOff>60958</xdr:rowOff>
    </xdr:to>
    <xdr:pic>
      <xdr:nvPicPr>
        <xdr:cNvPr id="1119" name="Рисунок 45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70592141"/>
          <a:ext cx="0" cy="611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1128</xdr:row>
      <xdr:rowOff>30480</xdr:rowOff>
    </xdr:from>
    <xdr:to>
      <xdr:col>6</xdr:col>
      <xdr:colOff>0</xdr:colOff>
      <xdr:row>1131</xdr:row>
      <xdr:rowOff>15240</xdr:rowOff>
    </xdr:to>
    <xdr:pic>
      <xdr:nvPicPr>
        <xdr:cNvPr id="1120" name="Рисунок 45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70204683"/>
          <a:ext cx="0" cy="565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1126</xdr:row>
      <xdr:rowOff>15240</xdr:rowOff>
    </xdr:from>
    <xdr:to>
      <xdr:col>6</xdr:col>
      <xdr:colOff>0</xdr:colOff>
      <xdr:row>1130</xdr:row>
      <xdr:rowOff>144782</xdr:rowOff>
    </xdr:to>
    <xdr:pic>
      <xdr:nvPicPr>
        <xdr:cNvPr id="1121" name="Рисунок 45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69801986"/>
          <a:ext cx="0" cy="904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1127</xdr:row>
      <xdr:rowOff>30480</xdr:rowOff>
    </xdr:from>
    <xdr:to>
      <xdr:col>6</xdr:col>
      <xdr:colOff>0</xdr:colOff>
      <xdr:row>1130</xdr:row>
      <xdr:rowOff>60963</xdr:rowOff>
    </xdr:to>
    <xdr:pic>
      <xdr:nvPicPr>
        <xdr:cNvPr id="1122" name="Рисунок 46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70010955"/>
          <a:ext cx="0" cy="611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1125</xdr:row>
      <xdr:rowOff>30480</xdr:rowOff>
    </xdr:from>
    <xdr:to>
      <xdr:col>6</xdr:col>
      <xdr:colOff>0</xdr:colOff>
      <xdr:row>1128</xdr:row>
      <xdr:rowOff>15240</xdr:rowOff>
    </xdr:to>
    <xdr:pic>
      <xdr:nvPicPr>
        <xdr:cNvPr id="1123" name="Рисунок 46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9623497"/>
          <a:ext cx="0" cy="565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1123</xdr:row>
      <xdr:rowOff>15240</xdr:rowOff>
    </xdr:from>
    <xdr:to>
      <xdr:col>6</xdr:col>
      <xdr:colOff>0</xdr:colOff>
      <xdr:row>1127</xdr:row>
      <xdr:rowOff>144779</xdr:rowOff>
    </xdr:to>
    <xdr:pic>
      <xdr:nvPicPr>
        <xdr:cNvPr id="1124" name="Рисунок 46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69220799"/>
          <a:ext cx="0" cy="904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1124</xdr:row>
      <xdr:rowOff>30480</xdr:rowOff>
    </xdr:from>
    <xdr:to>
      <xdr:col>6</xdr:col>
      <xdr:colOff>0</xdr:colOff>
      <xdr:row>1127</xdr:row>
      <xdr:rowOff>60958</xdr:rowOff>
    </xdr:to>
    <xdr:pic>
      <xdr:nvPicPr>
        <xdr:cNvPr id="1125" name="Рисунок 46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9429768"/>
          <a:ext cx="0" cy="611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1122</xdr:row>
      <xdr:rowOff>30480</xdr:rowOff>
    </xdr:from>
    <xdr:to>
      <xdr:col>6</xdr:col>
      <xdr:colOff>0</xdr:colOff>
      <xdr:row>1125</xdr:row>
      <xdr:rowOff>15241</xdr:rowOff>
    </xdr:to>
    <xdr:pic>
      <xdr:nvPicPr>
        <xdr:cNvPr id="1126" name="Рисунок 46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9042311"/>
          <a:ext cx="0" cy="565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1121</xdr:row>
      <xdr:rowOff>30480</xdr:rowOff>
    </xdr:from>
    <xdr:to>
      <xdr:col>6</xdr:col>
      <xdr:colOff>0</xdr:colOff>
      <xdr:row>1124</xdr:row>
      <xdr:rowOff>60962</xdr:rowOff>
    </xdr:to>
    <xdr:pic>
      <xdr:nvPicPr>
        <xdr:cNvPr id="1127" name="Рисунок 46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8848582"/>
          <a:ext cx="0" cy="611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1133</xdr:row>
      <xdr:rowOff>22860</xdr:rowOff>
    </xdr:from>
    <xdr:to>
      <xdr:col>6</xdr:col>
      <xdr:colOff>0</xdr:colOff>
      <xdr:row>1138</xdr:row>
      <xdr:rowOff>22861</xdr:rowOff>
    </xdr:to>
    <xdr:pic>
      <xdr:nvPicPr>
        <xdr:cNvPr id="1129" name="Рисунок 43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68647233"/>
          <a:ext cx="0" cy="968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1142</xdr:row>
      <xdr:rowOff>15240</xdr:rowOff>
    </xdr:from>
    <xdr:to>
      <xdr:col>6</xdr:col>
      <xdr:colOff>0</xdr:colOff>
      <xdr:row>1146</xdr:row>
      <xdr:rowOff>144779</xdr:rowOff>
    </xdr:to>
    <xdr:pic>
      <xdr:nvPicPr>
        <xdr:cNvPr id="1130" name="Рисунок 456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70383172"/>
          <a:ext cx="0" cy="904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1143</xdr:row>
      <xdr:rowOff>30480</xdr:rowOff>
    </xdr:from>
    <xdr:to>
      <xdr:col>6</xdr:col>
      <xdr:colOff>0</xdr:colOff>
      <xdr:row>1146</xdr:row>
      <xdr:rowOff>60958</xdr:rowOff>
    </xdr:to>
    <xdr:pic>
      <xdr:nvPicPr>
        <xdr:cNvPr id="1131" name="Рисунок 457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70592141"/>
          <a:ext cx="0" cy="611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1141</xdr:row>
      <xdr:rowOff>30480</xdr:rowOff>
    </xdr:from>
    <xdr:to>
      <xdr:col>6</xdr:col>
      <xdr:colOff>0</xdr:colOff>
      <xdr:row>1144</xdr:row>
      <xdr:rowOff>15240</xdr:rowOff>
    </xdr:to>
    <xdr:pic>
      <xdr:nvPicPr>
        <xdr:cNvPr id="1132" name="Рисунок 458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70204683"/>
          <a:ext cx="0" cy="565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1139</xdr:row>
      <xdr:rowOff>15240</xdr:rowOff>
    </xdr:from>
    <xdr:to>
      <xdr:col>6</xdr:col>
      <xdr:colOff>0</xdr:colOff>
      <xdr:row>1143</xdr:row>
      <xdr:rowOff>144782</xdr:rowOff>
    </xdr:to>
    <xdr:pic>
      <xdr:nvPicPr>
        <xdr:cNvPr id="1133" name="Рисунок 459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69801986"/>
          <a:ext cx="0" cy="904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1140</xdr:row>
      <xdr:rowOff>30480</xdr:rowOff>
    </xdr:from>
    <xdr:to>
      <xdr:col>6</xdr:col>
      <xdr:colOff>0</xdr:colOff>
      <xdr:row>1143</xdr:row>
      <xdr:rowOff>60963</xdr:rowOff>
    </xdr:to>
    <xdr:pic>
      <xdr:nvPicPr>
        <xdr:cNvPr id="1134" name="Рисунок 460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70010955"/>
          <a:ext cx="0" cy="611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1138</xdr:row>
      <xdr:rowOff>30480</xdr:rowOff>
    </xdr:from>
    <xdr:to>
      <xdr:col>6</xdr:col>
      <xdr:colOff>0</xdr:colOff>
      <xdr:row>1141</xdr:row>
      <xdr:rowOff>15240</xdr:rowOff>
    </xdr:to>
    <xdr:pic>
      <xdr:nvPicPr>
        <xdr:cNvPr id="1135" name="Рисунок 461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9623497"/>
          <a:ext cx="0" cy="565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1136</xdr:row>
      <xdr:rowOff>15240</xdr:rowOff>
    </xdr:from>
    <xdr:to>
      <xdr:col>6</xdr:col>
      <xdr:colOff>0</xdr:colOff>
      <xdr:row>1140</xdr:row>
      <xdr:rowOff>144779</xdr:rowOff>
    </xdr:to>
    <xdr:pic>
      <xdr:nvPicPr>
        <xdr:cNvPr id="1136" name="Рисунок 462" descr="mxn07piy39ru46f_5b5b8a4d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15559" y="269220799"/>
          <a:ext cx="0" cy="904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1137</xdr:row>
      <xdr:rowOff>30480</xdr:rowOff>
    </xdr:from>
    <xdr:to>
      <xdr:col>6</xdr:col>
      <xdr:colOff>0</xdr:colOff>
      <xdr:row>1140</xdr:row>
      <xdr:rowOff>60958</xdr:rowOff>
    </xdr:to>
    <xdr:pic>
      <xdr:nvPicPr>
        <xdr:cNvPr id="1137" name="Рисунок 463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9429768"/>
          <a:ext cx="0" cy="611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1135</xdr:row>
      <xdr:rowOff>30480</xdr:rowOff>
    </xdr:from>
    <xdr:to>
      <xdr:col>6</xdr:col>
      <xdr:colOff>0</xdr:colOff>
      <xdr:row>1138</xdr:row>
      <xdr:rowOff>15241</xdr:rowOff>
    </xdr:to>
    <xdr:pic>
      <xdr:nvPicPr>
        <xdr:cNvPr id="1138" name="Рисунок 464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9042311"/>
          <a:ext cx="0" cy="565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1134</xdr:row>
      <xdr:rowOff>30480</xdr:rowOff>
    </xdr:from>
    <xdr:to>
      <xdr:col>6</xdr:col>
      <xdr:colOff>0</xdr:colOff>
      <xdr:row>1137</xdr:row>
      <xdr:rowOff>60962</xdr:rowOff>
    </xdr:to>
    <xdr:pic>
      <xdr:nvPicPr>
        <xdr:cNvPr id="1139" name="Рисунок 465" descr="alo9ej01jywn1jp_dcfa245e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315559" y="268848582"/>
          <a:ext cx="0" cy="611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470052</xdr:colOff>
      <xdr:row>1081</xdr:row>
      <xdr:rowOff>38746</xdr:rowOff>
    </xdr:from>
    <xdr:to>
      <xdr:col>5</xdr:col>
      <xdr:colOff>1926789</xdr:colOff>
      <xdr:row>1093</xdr:row>
      <xdr:rowOff>103322</xdr:rowOff>
    </xdr:to>
    <xdr:pic>
      <xdr:nvPicPr>
        <xdr:cNvPr id="1140" name="Рисунок 1139" descr="Рисунок1-211.jpg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4137984" y="256070746"/>
          <a:ext cx="1456737" cy="2389322"/>
        </a:xfrm>
        <a:prstGeom prst="rect">
          <a:avLst/>
        </a:prstGeom>
      </xdr:spPr>
    </xdr:pic>
    <xdr:clientData/>
  </xdr:twoCellAnchor>
  <xdr:twoCellAnchor editAs="oneCell">
    <xdr:from>
      <xdr:col>5</xdr:col>
      <xdr:colOff>598210</xdr:colOff>
      <xdr:row>1094</xdr:row>
      <xdr:rowOff>77491</xdr:rowOff>
    </xdr:from>
    <xdr:to>
      <xdr:col>5</xdr:col>
      <xdr:colOff>1879945</xdr:colOff>
      <xdr:row>1106</xdr:row>
      <xdr:rowOff>142068</xdr:rowOff>
    </xdr:to>
    <xdr:pic>
      <xdr:nvPicPr>
        <xdr:cNvPr id="1141" name="Рисунок 1140" descr="Рисунок2-211.jpg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4266142" y="258627966"/>
          <a:ext cx="1281735" cy="2389322"/>
        </a:xfrm>
        <a:prstGeom prst="rect">
          <a:avLst/>
        </a:prstGeom>
      </xdr:spPr>
    </xdr:pic>
    <xdr:clientData/>
  </xdr:twoCellAnchor>
  <xdr:twoCellAnchor editAs="oneCell">
    <xdr:from>
      <xdr:col>5</xdr:col>
      <xdr:colOff>632849</xdr:colOff>
      <xdr:row>1107</xdr:row>
      <xdr:rowOff>51661</xdr:rowOff>
    </xdr:from>
    <xdr:to>
      <xdr:col>5</xdr:col>
      <xdr:colOff>1916365</xdr:colOff>
      <xdr:row>1119</xdr:row>
      <xdr:rowOff>110588</xdr:rowOff>
    </xdr:to>
    <xdr:pic>
      <xdr:nvPicPr>
        <xdr:cNvPr id="1142" name="Рисунок 1141" descr="Рисунок3-211.jpg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4300781" y="261120610"/>
          <a:ext cx="1283516" cy="2383673"/>
        </a:xfrm>
        <a:prstGeom prst="rect">
          <a:avLst/>
        </a:prstGeom>
      </xdr:spPr>
    </xdr:pic>
    <xdr:clientData/>
  </xdr:twoCellAnchor>
  <xdr:twoCellAnchor editAs="oneCell">
    <xdr:from>
      <xdr:col>5</xdr:col>
      <xdr:colOff>549754</xdr:colOff>
      <xdr:row>1120</xdr:row>
      <xdr:rowOff>38746</xdr:rowOff>
    </xdr:from>
    <xdr:to>
      <xdr:col>5</xdr:col>
      <xdr:colOff>1954536</xdr:colOff>
      <xdr:row>1132</xdr:row>
      <xdr:rowOff>154984</xdr:rowOff>
    </xdr:to>
    <xdr:pic>
      <xdr:nvPicPr>
        <xdr:cNvPr id="1143" name="Рисунок 1142" descr="Рисунок4-211.jpg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4217686" y="263626170"/>
          <a:ext cx="1404782" cy="2440983"/>
        </a:xfrm>
        <a:prstGeom prst="rect">
          <a:avLst/>
        </a:prstGeom>
      </xdr:spPr>
    </xdr:pic>
    <xdr:clientData/>
  </xdr:twoCellAnchor>
  <xdr:twoCellAnchor editAs="oneCell">
    <xdr:from>
      <xdr:col>5</xdr:col>
      <xdr:colOff>619481</xdr:colOff>
      <xdr:row>1133</xdr:row>
      <xdr:rowOff>77491</xdr:rowOff>
    </xdr:from>
    <xdr:to>
      <xdr:col>5</xdr:col>
      <xdr:colOff>1895830</xdr:colOff>
      <xdr:row>1145</xdr:row>
      <xdr:rowOff>129153</xdr:rowOff>
    </xdr:to>
    <xdr:pic>
      <xdr:nvPicPr>
        <xdr:cNvPr id="1144" name="Рисунок 1143" descr="Рисунок5-211.jpg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4287413" y="266183389"/>
          <a:ext cx="1276349" cy="2376408"/>
        </a:xfrm>
        <a:prstGeom prst="rect">
          <a:avLst/>
        </a:prstGeom>
      </xdr:spPr>
    </xdr:pic>
    <xdr:clientData/>
  </xdr:twoCellAnchor>
  <xdr:twoCellAnchor editAs="oneCell">
    <xdr:from>
      <xdr:col>5</xdr:col>
      <xdr:colOff>224853</xdr:colOff>
      <xdr:row>1273</xdr:row>
      <xdr:rowOff>38745</xdr:rowOff>
    </xdr:from>
    <xdr:to>
      <xdr:col>5</xdr:col>
      <xdr:colOff>2481616</xdr:colOff>
      <xdr:row>1283</xdr:row>
      <xdr:rowOff>90406</xdr:rowOff>
    </xdr:to>
    <xdr:pic>
      <xdr:nvPicPr>
        <xdr:cNvPr id="1147" name="Рисунок 1146" descr="Рисунок1-132.jpg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3892785" y="294235321"/>
          <a:ext cx="2256763" cy="2505560"/>
        </a:xfrm>
        <a:prstGeom prst="rect">
          <a:avLst/>
        </a:prstGeom>
      </xdr:spPr>
    </xdr:pic>
    <xdr:clientData/>
  </xdr:twoCellAnchor>
  <xdr:twoCellAnchor editAs="oneCell">
    <xdr:from>
      <xdr:col>5</xdr:col>
      <xdr:colOff>399972</xdr:colOff>
      <xdr:row>879</xdr:row>
      <xdr:rowOff>76201</xdr:rowOff>
    </xdr:from>
    <xdr:to>
      <xdr:col>5</xdr:col>
      <xdr:colOff>2373085</xdr:colOff>
      <xdr:row>889</xdr:row>
      <xdr:rowOff>108857</xdr:rowOff>
    </xdr:to>
    <xdr:pic>
      <xdr:nvPicPr>
        <xdr:cNvPr id="2" name="Picture 1">
          <a:hlinkClick xmlns:r="http://schemas.openxmlformats.org/officeDocument/2006/relationships" r:id="rId2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/>
        <a:srcRect/>
        <a:stretch>
          <a:fillRect/>
        </a:stretch>
      </xdr:blipFill>
      <xdr:spPr bwMode="auto">
        <a:xfrm>
          <a:off x="4057572" y="219020572"/>
          <a:ext cx="1973113" cy="19920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326571</xdr:colOff>
      <xdr:row>1320</xdr:row>
      <xdr:rowOff>76200</xdr:rowOff>
    </xdr:from>
    <xdr:to>
      <xdr:col>5</xdr:col>
      <xdr:colOff>2330597</xdr:colOff>
      <xdr:row>1331</xdr:row>
      <xdr:rowOff>163285</xdr:rowOff>
    </xdr:to>
    <xdr:pic>
      <xdr:nvPicPr>
        <xdr:cNvPr id="3" name="Picture 2">
          <a:hlinkClick xmlns:r="http://schemas.openxmlformats.org/officeDocument/2006/relationships" r:id="rId2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/>
        <a:srcRect/>
        <a:stretch>
          <a:fillRect/>
        </a:stretch>
      </xdr:blipFill>
      <xdr:spPr bwMode="auto">
        <a:xfrm>
          <a:off x="3984171" y="309078086"/>
          <a:ext cx="2004026" cy="29064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54429</xdr:rowOff>
    </xdr:from>
    <xdr:to>
      <xdr:col>0</xdr:col>
      <xdr:colOff>2011680</xdr:colOff>
      <xdr:row>3</xdr:row>
      <xdr:rowOff>163286</xdr:rowOff>
    </xdr:to>
    <xdr:pic>
      <xdr:nvPicPr>
        <xdr:cNvPr id="2" name="Рисунок 2" descr="logo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4429"/>
          <a:ext cx="2011680" cy="680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</xdr:row>
      <xdr:rowOff>45720</xdr:rowOff>
    </xdr:from>
    <xdr:to>
      <xdr:col>0</xdr:col>
      <xdr:colOff>1775460</xdr:colOff>
      <xdr:row>11</xdr:row>
      <xdr:rowOff>205740</xdr:rowOff>
    </xdr:to>
    <xdr:pic>
      <xdr:nvPicPr>
        <xdr:cNvPr id="3" name="Содержимое 5" descr="227.JPG"/>
        <xdr:cNvPicPr>
          <a:picLocks noGrp="1"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" y="3741420"/>
          <a:ext cx="1684020" cy="168402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12</xdr:row>
      <xdr:rowOff>76200</xdr:rowOff>
    </xdr:from>
    <xdr:to>
      <xdr:col>0</xdr:col>
      <xdr:colOff>1661160</xdr:colOff>
      <xdr:row>16</xdr:row>
      <xdr:rowOff>298609</xdr:rowOff>
    </xdr:to>
    <xdr:pic>
      <xdr:nvPicPr>
        <xdr:cNvPr id="4" name="Picture 3" descr="C:\Users\user\Downloads\227-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3360" y="5676900"/>
          <a:ext cx="1447800" cy="17464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350520</xdr:colOff>
      <xdr:row>17</xdr:row>
      <xdr:rowOff>68579</xdr:rowOff>
    </xdr:from>
    <xdr:to>
      <xdr:col>0</xdr:col>
      <xdr:colOff>1798320</xdr:colOff>
      <xdr:row>21</xdr:row>
      <xdr:rowOff>293218</xdr:rowOff>
    </xdr:to>
    <xdr:pic>
      <xdr:nvPicPr>
        <xdr:cNvPr id="5" name="Picture 4" descr="C:\Users\user\Downloads\227-3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0520" y="7574279"/>
          <a:ext cx="1447800" cy="17486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243840</xdr:colOff>
      <xdr:row>22</xdr:row>
      <xdr:rowOff>99060</xdr:rowOff>
    </xdr:from>
    <xdr:to>
      <xdr:col>0</xdr:col>
      <xdr:colOff>1744980</xdr:colOff>
      <xdr:row>26</xdr:row>
      <xdr:rowOff>253934</xdr:rowOff>
    </xdr:to>
    <xdr:pic>
      <xdr:nvPicPr>
        <xdr:cNvPr id="6" name="Picture 2" descr="C:\Users\user\Downloads\227-1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3840" y="9509760"/>
          <a:ext cx="1501140" cy="16788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99060</xdr:colOff>
      <xdr:row>27</xdr:row>
      <xdr:rowOff>60960</xdr:rowOff>
    </xdr:from>
    <xdr:to>
      <xdr:col>0</xdr:col>
      <xdr:colOff>1859280</xdr:colOff>
      <xdr:row>31</xdr:row>
      <xdr:rowOff>297180</xdr:rowOff>
    </xdr:to>
    <xdr:pic>
      <xdr:nvPicPr>
        <xdr:cNvPr id="7" name="Рисунок 6" descr="23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9060" y="11376660"/>
          <a:ext cx="1760220" cy="176022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32</xdr:row>
      <xdr:rowOff>76200</xdr:rowOff>
    </xdr:from>
    <xdr:to>
      <xdr:col>0</xdr:col>
      <xdr:colOff>1895391</xdr:colOff>
      <xdr:row>36</xdr:row>
      <xdr:rowOff>259080</xdr:rowOff>
    </xdr:to>
    <xdr:pic>
      <xdr:nvPicPr>
        <xdr:cNvPr id="8" name="Рисунок 7" descr="24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300" y="13296900"/>
          <a:ext cx="1781091" cy="1706880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37</xdr:row>
      <xdr:rowOff>83821</xdr:rowOff>
    </xdr:from>
    <xdr:to>
      <xdr:col>0</xdr:col>
      <xdr:colOff>1699260</xdr:colOff>
      <xdr:row>41</xdr:row>
      <xdr:rowOff>296846</xdr:rowOff>
    </xdr:to>
    <xdr:pic>
      <xdr:nvPicPr>
        <xdr:cNvPr id="9" name="Picture 2" descr="C:\Users\user\Downloads\241-1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36220" y="15209521"/>
          <a:ext cx="1463040" cy="17370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198120</xdr:colOff>
      <xdr:row>42</xdr:row>
      <xdr:rowOff>76199</xdr:rowOff>
    </xdr:from>
    <xdr:to>
      <xdr:col>0</xdr:col>
      <xdr:colOff>1653540</xdr:colOff>
      <xdr:row>46</xdr:row>
      <xdr:rowOff>334608</xdr:rowOff>
    </xdr:to>
    <xdr:pic>
      <xdr:nvPicPr>
        <xdr:cNvPr id="10" name="Picture 3" descr="C:\Users\user\Downloads\241-2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8120" y="17106899"/>
          <a:ext cx="1455420" cy="17824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274320</xdr:colOff>
      <xdr:row>47</xdr:row>
      <xdr:rowOff>76200</xdr:rowOff>
    </xdr:from>
    <xdr:to>
      <xdr:col>0</xdr:col>
      <xdr:colOff>1749532</xdr:colOff>
      <xdr:row>51</xdr:row>
      <xdr:rowOff>312420</xdr:rowOff>
    </xdr:to>
    <xdr:pic>
      <xdr:nvPicPr>
        <xdr:cNvPr id="11" name="Picture 4" descr="C:\Users\user\Downloads\241-3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74320" y="19011900"/>
          <a:ext cx="1475212" cy="17602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144780</xdr:colOff>
      <xdr:row>52</xdr:row>
      <xdr:rowOff>30480</xdr:rowOff>
    </xdr:from>
    <xdr:to>
      <xdr:col>0</xdr:col>
      <xdr:colOff>1927860</xdr:colOff>
      <xdr:row>56</xdr:row>
      <xdr:rowOff>289560</xdr:rowOff>
    </xdr:to>
    <xdr:pic>
      <xdr:nvPicPr>
        <xdr:cNvPr id="12" name="Picture 2" descr="C:\Users\user\Downloads\260 (1)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4780" y="20871180"/>
          <a:ext cx="1783080" cy="17830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243840</xdr:colOff>
      <xdr:row>57</xdr:row>
      <xdr:rowOff>76199</xdr:rowOff>
    </xdr:from>
    <xdr:to>
      <xdr:col>0</xdr:col>
      <xdr:colOff>1737360</xdr:colOff>
      <xdr:row>61</xdr:row>
      <xdr:rowOff>326561</xdr:rowOff>
    </xdr:to>
    <xdr:pic>
      <xdr:nvPicPr>
        <xdr:cNvPr id="13" name="Picture 3" descr="C:\Users\user\Downloads\260-1.JP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43840" y="22821899"/>
          <a:ext cx="1493520" cy="17743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62</xdr:row>
      <xdr:rowOff>91440</xdr:rowOff>
    </xdr:from>
    <xdr:to>
      <xdr:col>0</xdr:col>
      <xdr:colOff>1638300</xdr:colOff>
      <xdr:row>66</xdr:row>
      <xdr:rowOff>281659</xdr:rowOff>
    </xdr:to>
    <xdr:pic>
      <xdr:nvPicPr>
        <xdr:cNvPr id="14" name="Picture 4" descr="C:\Users\user\Downloads\260-2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52400" y="24742140"/>
          <a:ext cx="1485900" cy="17142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198120</xdr:colOff>
      <xdr:row>67</xdr:row>
      <xdr:rowOff>38100</xdr:rowOff>
    </xdr:from>
    <xdr:to>
      <xdr:col>0</xdr:col>
      <xdr:colOff>1722120</xdr:colOff>
      <xdr:row>71</xdr:row>
      <xdr:rowOff>350524</xdr:rowOff>
    </xdr:to>
    <xdr:pic>
      <xdr:nvPicPr>
        <xdr:cNvPr id="15" name="Picture 5" descr="C:\Users\user\Downloads\260-3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8120" y="26593800"/>
          <a:ext cx="1524000" cy="18364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129540</xdr:colOff>
      <xdr:row>72</xdr:row>
      <xdr:rowOff>45720</xdr:rowOff>
    </xdr:from>
    <xdr:to>
      <xdr:col>0</xdr:col>
      <xdr:colOff>1920240</xdr:colOff>
      <xdr:row>76</xdr:row>
      <xdr:rowOff>312420</xdr:rowOff>
    </xdr:to>
    <xdr:pic>
      <xdr:nvPicPr>
        <xdr:cNvPr id="16" name="Picture 2" descr="C:\Users\user\Downloads\281 (2)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9540" y="28506420"/>
          <a:ext cx="1790700" cy="1790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182880</xdr:colOff>
      <xdr:row>77</xdr:row>
      <xdr:rowOff>53340</xdr:rowOff>
    </xdr:from>
    <xdr:to>
      <xdr:col>0</xdr:col>
      <xdr:colOff>1706880</xdr:colOff>
      <xdr:row>81</xdr:row>
      <xdr:rowOff>315309</xdr:rowOff>
    </xdr:to>
    <xdr:pic>
      <xdr:nvPicPr>
        <xdr:cNvPr id="17" name="Picture 3" descr="C:\Users\user\Downloads\284-1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82880" y="30419040"/>
          <a:ext cx="1524000" cy="17859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82</xdr:row>
      <xdr:rowOff>53340</xdr:rowOff>
    </xdr:from>
    <xdr:to>
      <xdr:col>0</xdr:col>
      <xdr:colOff>1783080</xdr:colOff>
      <xdr:row>86</xdr:row>
      <xdr:rowOff>316130</xdr:rowOff>
    </xdr:to>
    <xdr:pic>
      <xdr:nvPicPr>
        <xdr:cNvPr id="18" name="Picture 4" descr="C:\Users\user\Downloads\284-2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28600" y="32324040"/>
          <a:ext cx="1554480" cy="17867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87</xdr:row>
      <xdr:rowOff>83819</xdr:rowOff>
    </xdr:from>
    <xdr:to>
      <xdr:col>0</xdr:col>
      <xdr:colOff>1767840</xdr:colOff>
      <xdr:row>91</xdr:row>
      <xdr:rowOff>302366</xdr:rowOff>
    </xdr:to>
    <xdr:pic>
      <xdr:nvPicPr>
        <xdr:cNvPr id="19" name="Picture 5" descr="C:\Users\user\Downloads\284-3.JPG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28600" y="34259519"/>
          <a:ext cx="1539240" cy="17425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92</xdr:row>
      <xdr:rowOff>38100</xdr:rowOff>
    </xdr:from>
    <xdr:to>
      <xdr:col>0</xdr:col>
      <xdr:colOff>1962764</xdr:colOff>
      <xdr:row>96</xdr:row>
      <xdr:rowOff>259080</xdr:rowOff>
    </xdr:to>
    <xdr:pic>
      <xdr:nvPicPr>
        <xdr:cNvPr id="20" name="Рисунок 19" descr="28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8100" y="36118800"/>
          <a:ext cx="1924664" cy="174498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97</xdr:row>
      <xdr:rowOff>68580</xdr:rowOff>
    </xdr:from>
    <xdr:to>
      <xdr:col>0</xdr:col>
      <xdr:colOff>1722120</xdr:colOff>
      <xdr:row>101</xdr:row>
      <xdr:rowOff>315906</xdr:rowOff>
    </xdr:to>
    <xdr:pic>
      <xdr:nvPicPr>
        <xdr:cNvPr id="21" name="Picture 2" descr="C:\Users\user\Downloads\286-1.JPG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52400" y="38054280"/>
          <a:ext cx="1569720" cy="17713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106679</xdr:colOff>
      <xdr:row>102</xdr:row>
      <xdr:rowOff>15240</xdr:rowOff>
    </xdr:from>
    <xdr:to>
      <xdr:col>0</xdr:col>
      <xdr:colOff>1847685</xdr:colOff>
      <xdr:row>106</xdr:row>
      <xdr:rowOff>304799</xdr:rowOff>
    </xdr:to>
    <xdr:pic>
      <xdr:nvPicPr>
        <xdr:cNvPr id="22" name="Picture 3" descr="C:\Users\user\Downloads\286-2.JP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06679" y="39905940"/>
          <a:ext cx="1741006" cy="18135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198120</xdr:colOff>
      <xdr:row>107</xdr:row>
      <xdr:rowOff>60959</xdr:rowOff>
    </xdr:from>
    <xdr:to>
      <xdr:col>0</xdr:col>
      <xdr:colOff>1836420</xdr:colOff>
      <xdr:row>111</xdr:row>
      <xdr:rowOff>319720</xdr:rowOff>
    </xdr:to>
    <xdr:pic>
      <xdr:nvPicPr>
        <xdr:cNvPr id="23" name="Picture 4" descr="C:\Users\user\Downloads\286-3.JPG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8120" y="41856659"/>
          <a:ext cx="1638300" cy="17827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121920</xdr:colOff>
      <xdr:row>112</xdr:row>
      <xdr:rowOff>30480</xdr:rowOff>
    </xdr:from>
    <xdr:to>
      <xdr:col>0</xdr:col>
      <xdr:colOff>1943100</xdr:colOff>
      <xdr:row>116</xdr:row>
      <xdr:rowOff>327660</xdr:rowOff>
    </xdr:to>
    <xdr:pic>
      <xdr:nvPicPr>
        <xdr:cNvPr id="24" name="Picture 2" descr="C:\Users\user\Downloads\287 (1)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1920" y="43731180"/>
          <a:ext cx="1821180" cy="1821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236220</xdr:colOff>
      <xdr:row>117</xdr:row>
      <xdr:rowOff>38100</xdr:rowOff>
    </xdr:from>
    <xdr:to>
      <xdr:col>0</xdr:col>
      <xdr:colOff>1783080</xdr:colOff>
      <xdr:row>121</xdr:row>
      <xdr:rowOff>354894</xdr:rowOff>
    </xdr:to>
    <xdr:pic>
      <xdr:nvPicPr>
        <xdr:cNvPr id="25" name="Picture 3" descr="C:\Users\user\Downloads\287-1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36220" y="45643800"/>
          <a:ext cx="1546860" cy="18407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175260</xdr:colOff>
      <xdr:row>122</xdr:row>
      <xdr:rowOff>45720</xdr:rowOff>
    </xdr:from>
    <xdr:to>
      <xdr:col>0</xdr:col>
      <xdr:colOff>1783080</xdr:colOff>
      <xdr:row>126</xdr:row>
      <xdr:rowOff>324925</xdr:rowOff>
    </xdr:to>
    <xdr:pic>
      <xdr:nvPicPr>
        <xdr:cNvPr id="26" name="Picture 6" descr="C:\Users\user\Desktop\Информ. по продукции\AMAZING\287-2 (2).JPG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75260" y="47556420"/>
          <a:ext cx="1607820" cy="18032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251460</xdr:colOff>
      <xdr:row>127</xdr:row>
      <xdr:rowOff>68580</xdr:rowOff>
    </xdr:from>
    <xdr:to>
      <xdr:col>0</xdr:col>
      <xdr:colOff>1699260</xdr:colOff>
      <xdr:row>131</xdr:row>
      <xdr:rowOff>342741</xdr:rowOff>
    </xdr:to>
    <xdr:pic>
      <xdr:nvPicPr>
        <xdr:cNvPr id="27" name="Picture 5" descr="C:\Users\user\Downloads\287-3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51460" y="49484280"/>
          <a:ext cx="1447800" cy="17981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53340</xdr:colOff>
      <xdr:row>132</xdr:row>
      <xdr:rowOff>45720</xdr:rowOff>
    </xdr:from>
    <xdr:to>
      <xdr:col>0</xdr:col>
      <xdr:colOff>1960056</xdr:colOff>
      <xdr:row>136</xdr:row>
      <xdr:rowOff>335280</xdr:rowOff>
    </xdr:to>
    <xdr:pic>
      <xdr:nvPicPr>
        <xdr:cNvPr id="28" name="Picture 2" descr="C:\Users\user\Downloads\288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3340" y="51366420"/>
          <a:ext cx="1906716" cy="18135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243840</xdr:colOff>
      <xdr:row>137</xdr:row>
      <xdr:rowOff>22859</xdr:rowOff>
    </xdr:from>
    <xdr:to>
      <xdr:col>0</xdr:col>
      <xdr:colOff>1645920</xdr:colOff>
      <xdr:row>141</xdr:row>
      <xdr:rowOff>355520</xdr:rowOff>
    </xdr:to>
    <xdr:pic>
      <xdr:nvPicPr>
        <xdr:cNvPr id="29" name="Picture 3" descr="C:\Users\user\Downloads\288-1.JPG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43840" y="53248559"/>
          <a:ext cx="1402080" cy="18566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160020</xdr:colOff>
      <xdr:row>142</xdr:row>
      <xdr:rowOff>76200</xdr:rowOff>
    </xdr:from>
    <xdr:to>
      <xdr:col>0</xdr:col>
      <xdr:colOff>1485900</xdr:colOff>
      <xdr:row>146</xdr:row>
      <xdr:rowOff>311235</xdr:rowOff>
    </xdr:to>
    <xdr:pic>
      <xdr:nvPicPr>
        <xdr:cNvPr id="30" name="Picture 4" descr="C:\Users\user\Downloads\288-2.JPG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60020" y="55206900"/>
          <a:ext cx="1325880" cy="17590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137160</xdr:colOff>
      <xdr:row>147</xdr:row>
      <xdr:rowOff>45720</xdr:rowOff>
    </xdr:from>
    <xdr:to>
      <xdr:col>0</xdr:col>
      <xdr:colOff>1546860</xdr:colOff>
      <xdr:row>151</xdr:row>
      <xdr:rowOff>339916</xdr:rowOff>
    </xdr:to>
    <xdr:pic>
      <xdr:nvPicPr>
        <xdr:cNvPr id="31" name="Picture 5" descr="C:\Users\user\Downloads\288-3.JPG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37160" y="57081420"/>
          <a:ext cx="1409700" cy="18181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83820</xdr:colOff>
      <xdr:row>152</xdr:row>
      <xdr:rowOff>91440</xdr:rowOff>
    </xdr:from>
    <xdr:to>
      <xdr:col>0</xdr:col>
      <xdr:colOff>1832366</xdr:colOff>
      <xdr:row>156</xdr:row>
      <xdr:rowOff>335281</xdr:rowOff>
    </xdr:to>
    <xdr:pic>
      <xdr:nvPicPr>
        <xdr:cNvPr id="32" name="Рисунок 31" descr="293 (1)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3820" y="59032140"/>
          <a:ext cx="1748546" cy="176784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157</xdr:row>
      <xdr:rowOff>76200</xdr:rowOff>
    </xdr:from>
    <xdr:to>
      <xdr:col>0</xdr:col>
      <xdr:colOff>1638300</xdr:colOff>
      <xdr:row>161</xdr:row>
      <xdr:rowOff>344438</xdr:rowOff>
    </xdr:to>
    <xdr:pic>
      <xdr:nvPicPr>
        <xdr:cNvPr id="33" name="Picture 2" descr="C:\Users\user\Downloads\293-3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44780" y="60921900"/>
          <a:ext cx="1493520" cy="17922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243840</xdr:colOff>
      <xdr:row>162</xdr:row>
      <xdr:rowOff>76200</xdr:rowOff>
    </xdr:from>
    <xdr:to>
      <xdr:col>0</xdr:col>
      <xdr:colOff>1684020</xdr:colOff>
      <xdr:row>166</xdr:row>
      <xdr:rowOff>321435</xdr:rowOff>
    </xdr:to>
    <xdr:pic>
      <xdr:nvPicPr>
        <xdr:cNvPr id="34" name="Picture 3" descr="C:\Users\user\Downloads\293-1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43840" y="62826900"/>
          <a:ext cx="1440180" cy="17692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205740</xdr:colOff>
      <xdr:row>167</xdr:row>
      <xdr:rowOff>76200</xdr:rowOff>
    </xdr:from>
    <xdr:to>
      <xdr:col>0</xdr:col>
      <xdr:colOff>1676400</xdr:colOff>
      <xdr:row>171</xdr:row>
      <xdr:rowOff>309972</xdr:rowOff>
    </xdr:to>
    <xdr:pic>
      <xdr:nvPicPr>
        <xdr:cNvPr id="35" name="Picture 4" descr="C:\Users\user\Downloads\293-2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05740" y="64731900"/>
          <a:ext cx="1470660" cy="17577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172</xdr:row>
      <xdr:rowOff>30480</xdr:rowOff>
    </xdr:from>
    <xdr:to>
      <xdr:col>0</xdr:col>
      <xdr:colOff>1889760</xdr:colOff>
      <xdr:row>176</xdr:row>
      <xdr:rowOff>320040</xdr:rowOff>
    </xdr:to>
    <xdr:pic>
      <xdr:nvPicPr>
        <xdr:cNvPr id="36" name="Рисунок 35" descr="29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6200" y="66591180"/>
          <a:ext cx="1813560" cy="181356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177</xdr:row>
      <xdr:rowOff>60960</xdr:rowOff>
    </xdr:from>
    <xdr:to>
      <xdr:col>0</xdr:col>
      <xdr:colOff>1729740</xdr:colOff>
      <xdr:row>181</xdr:row>
      <xdr:rowOff>327179</xdr:rowOff>
    </xdr:to>
    <xdr:pic>
      <xdr:nvPicPr>
        <xdr:cNvPr id="37" name="Picture 2" descr="C:\Users\user\Downloads\295-1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20040" y="68526660"/>
          <a:ext cx="1409700" cy="17902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137160</xdr:colOff>
      <xdr:row>182</xdr:row>
      <xdr:rowOff>30480</xdr:rowOff>
    </xdr:from>
    <xdr:to>
      <xdr:col>0</xdr:col>
      <xdr:colOff>1546860</xdr:colOff>
      <xdr:row>186</xdr:row>
      <xdr:rowOff>311051</xdr:rowOff>
    </xdr:to>
    <xdr:pic>
      <xdr:nvPicPr>
        <xdr:cNvPr id="38" name="Picture 3" descr="C:\Users\user\Downloads\295-2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37160" y="70401180"/>
          <a:ext cx="1409700" cy="18045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213360</xdr:colOff>
      <xdr:row>187</xdr:row>
      <xdr:rowOff>68580</xdr:rowOff>
    </xdr:from>
    <xdr:to>
      <xdr:col>0</xdr:col>
      <xdr:colOff>1584960</xdr:colOff>
      <xdr:row>191</xdr:row>
      <xdr:rowOff>300250</xdr:rowOff>
    </xdr:to>
    <xdr:pic>
      <xdr:nvPicPr>
        <xdr:cNvPr id="39" name="Picture 4" descr="C:\Users\user\Downloads\295-3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13360" y="72344280"/>
          <a:ext cx="1371600" cy="175567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96</xdr:row>
      <xdr:rowOff>290946</xdr:rowOff>
    </xdr:from>
    <xdr:to>
      <xdr:col>1</xdr:col>
      <xdr:colOff>9525</xdr:colOff>
      <xdr:row>102</xdr:row>
      <xdr:rowOff>290947</xdr:rowOff>
    </xdr:to>
    <xdr:pic>
      <xdr:nvPicPr>
        <xdr:cNvPr id="2" name="Рисунок 5">
          <a:extLst>
            <a:ext uri="{FF2B5EF4-FFF2-40B4-BE49-F238E27FC236}">
              <a16:creationId xmlns="" xmlns:a16="http://schemas.microsoft.com/office/drawing/2014/main" id="{DA974A3D-88FE-4C87-9E11-126806AF3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90246"/>
          <a:ext cx="1708785" cy="187452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259080</xdr:colOff>
      <xdr:row>35</xdr:row>
      <xdr:rowOff>80684</xdr:rowOff>
    </xdr:from>
    <xdr:to>
      <xdr:col>0</xdr:col>
      <xdr:colOff>1181100</xdr:colOff>
      <xdr:row>38</xdr:row>
      <xdr:rowOff>286872</xdr:rowOff>
    </xdr:to>
    <xdr:pic>
      <xdr:nvPicPr>
        <xdr:cNvPr id="3" name="Рисунок 2" descr="МНН8600-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9080" y="13369964"/>
          <a:ext cx="922020" cy="1143448"/>
        </a:xfrm>
        <a:prstGeom prst="rect">
          <a:avLst/>
        </a:prstGeom>
      </xdr:spPr>
    </xdr:pic>
    <xdr:clientData/>
  </xdr:twoCellAnchor>
  <xdr:twoCellAnchor editAs="oneCell">
    <xdr:from>
      <xdr:col>0</xdr:col>
      <xdr:colOff>130699</xdr:colOff>
      <xdr:row>89</xdr:row>
      <xdr:rowOff>113852</xdr:rowOff>
    </xdr:from>
    <xdr:to>
      <xdr:col>0</xdr:col>
      <xdr:colOff>1546860</xdr:colOff>
      <xdr:row>94</xdr:row>
      <xdr:rowOff>120706</xdr:rowOff>
    </xdr:to>
    <xdr:pic>
      <xdr:nvPicPr>
        <xdr:cNvPr id="4" name="Рисунок 3" descr="421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699" y="30426212"/>
          <a:ext cx="1416161" cy="156895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82</xdr:row>
      <xdr:rowOff>24973</xdr:rowOff>
    </xdr:from>
    <xdr:to>
      <xdr:col>0</xdr:col>
      <xdr:colOff>1303019</xdr:colOff>
      <xdr:row>86</xdr:row>
      <xdr:rowOff>203744</xdr:rowOff>
    </xdr:to>
    <xdr:pic>
      <xdr:nvPicPr>
        <xdr:cNvPr id="5" name="Рисунок 4" descr="890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0" y="28150393"/>
          <a:ext cx="1074419" cy="1428451"/>
        </a:xfrm>
        <a:prstGeom prst="rect">
          <a:avLst/>
        </a:prstGeom>
      </xdr:spPr>
    </xdr:pic>
    <xdr:clientData/>
  </xdr:twoCellAnchor>
  <xdr:twoCellAnchor editAs="oneCell">
    <xdr:from>
      <xdr:col>0</xdr:col>
      <xdr:colOff>239486</xdr:colOff>
      <xdr:row>47</xdr:row>
      <xdr:rowOff>57054</xdr:rowOff>
    </xdr:from>
    <xdr:to>
      <xdr:col>0</xdr:col>
      <xdr:colOff>1386840</xdr:colOff>
      <xdr:row>49</xdr:row>
      <xdr:rowOff>373227</xdr:rowOff>
    </xdr:to>
    <xdr:pic>
      <xdr:nvPicPr>
        <xdr:cNvPr id="6" name="Рисунок 5" descr="8864-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9486" y="17095374"/>
          <a:ext cx="1147354" cy="1177233"/>
        </a:xfrm>
        <a:prstGeom prst="rect">
          <a:avLst/>
        </a:prstGeom>
      </xdr:spPr>
    </xdr:pic>
    <xdr:clientData/>
  </xdr:twoCellAnchor>
  <xdr:twoCellAnchor editAs="oneCell">
    <xdr:from>
      <xdr:col>0</xdr:col>
      <xdr:colOff>234677</xdr:colOff>
      <xdr:row>103</xdr:row>
      <xdr:rowOff>61472</xdr:rowOff>
    </xdr:from>
    <xdr:to>
      <xdr:col>0</xdr:col>
      <xdr:colOff>1577340</xdr:colOff>
      <xdr:row>109</xdr:row>
      <xdr:rowOff>217716</xdr:rowOff>
    </xdr:to>
    <xdr:pic>
      <xdr:nvPicPr>
        <xdr:cNvPr id="7" name="Рисунок 6" descr="605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4677" y="34747712"/>
          <a:ext cx="1342663" cy="20307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54429</xdr:rowOff>
    </xdr:from>
    <xdr:to>
      <xdr:col>1</xdr:col>
      <xdr:colOff>524932</xdr:colOff>
      <xdr:row>3</xdr:row>
      <xdr:rowOff>163286</xdr:rowOff>
    </xdr:to>
    <xdr:pic>
      <xdr:nvPicPr>
        <xdr:cNvPr id="8" name="Рисунок 2" descr="logo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54429"/>
          <a:ext cx="2226732" cy="693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52249</xdr:colOff>
      <xdr:row>19</xdr:row>
      <xdr:rowOff>217713</xdr:rowOff>
    </xdr:from>
    <xdr:to>
      <xdr:col>0</xdr:col>
      <xdr:colOff>1409700</xdr:colOff>
      <xdr:row>24</xdr:row>
      <xdr:rowOff>185051</xdr:rowOff>
    </xdr:to>
    <xdr:pic>
      <xdr:nvPicPr>
        <xdr:cNvPr id="9" name="Рисунок 8" descr="8874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249" y="8508273"/>
          <a:ext cx="1357451" cy="1529438"/>
        </a:xfrm>
        <a:prstGeom prst="rect">
          <a:avLst/>
        </a:prstGeom>
      </xdr:spPr>
    </xdr:pic>
    <xdr:clientData/>
  </xdr:twoCellAnchor>
  <xdr:twoCellAnchor editAs="oneCell">
    <xdr:from>
      <xdr:col>0</xdr:col>
      <xdr:colOff>80233</xdr:colOff>
      <xdr:row>25</xdr:row>
      <xdr:rowOff>283030</xdr:rowOff>
    </xdr:from>
    <xdr:to>
      <xdr:col>0</xdr:col>
      <xdr:colOff>1310640</xdr:colOff>
      <xdr:row>30</xdr:row>
      <xdr:rowOff>130628</xdr:rowOff>
    </xdr:to>
    <xdr:pic>
      <xdr:nvPicPr>
        <xdr:cNvPr id="10" name="Рисунок 9" descr="8875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233" y="10448110"/>
          <a:ext cx="1230407" cy="1409698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224117</xdr:colOff>
      <xdr:row>14</xdr:row>
      <xdr:rowOff>35859</xdr:rowOff>
    </xdr:from>
    <xdr:to>
      <xdr:col>0</xdr:col>
      <xdr:colOff>1363980</xdr:colOff>
      <xdr:row>18</xdr:row>
      <xdr:rowOff>267551</xdr:rowOff>
    </xdr:to>
    <xdr:pic>
      <xdr:nvPicPr>
        <xdr:cNvPr id="11" name="Рисунок 10" descr="686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117" y="6764319"/>
          <a:ext cx="1139863" cy="1481371"/>
        </a:xfrm>
        <a:prstGeom prst="rect">
          <a:avLst/>
        </a:prstGeom>
      </xdr:spPr>
    </xdr:pic>
    <xdr:clientData/>
  </xdr:twoCellAnchor>
  <xdr:twoCellAnchor editAs="oneCell">
    <xdr:from>
      <xdr:col>0</xdr:col>
      <xdr:colOff>319574</xdr:colOff>
      <xdr:row>31</xdr:row>
      <xdr:rowOff>89648</xdr:rowOff>
    </xdr:from>
    <xdr:to>
      <xdr:col>0</xdr:col>
      <xdr:colOff>1310640</xdr:colOff>
      <xdr:row>34</xdr:row>
      <xdr:rowOff>224118</xdr:rowOff>
    </xdr:to>
    <xdr:pic>
      <xdr:nvPicPr>
        <xdr:cNvPr id="12" name="Рисунок 11" descr="МТН9000-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19574" y="12129248"/>
          <a:ext cx="991066" cy="10717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304800</xdr:rowOff>
    </xdr:from>
    <xdr:to>
      <xdr:col>1</xdr:col>
      <xdr:colOff>0</xdr:colOff>
      <xdr:row>46</xdr:row>
      <xdr:rowOff>304800</xdr:rowOff>
    </xdr:to>
    <xdr:pic>
      <xdr:nvPicPr>
        <xdr:cNvPr id="13" name="Имя " descr="Descr 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5781020"/>
          <a:ext cx="1699260" cy="124968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0</xdr:col>
      <xdr:colOff>274320</xdr:colOff>
      <xdr:row>39</xdr:row>
      <xdr:rowOff>53787</xdr:rowOff>
    </xdr:from>
    <xdr:to>
      <xdr:col>0</xdr:col>
      <xdr:colOff>1333499</xdr:colOff>
      <xdr:row>42</xdr:row>
      <xdr:rowOff>277902</xdr:rowOff>
    </xdr:to>
    <xdr:pic>
      <xdr:nvPicPr>
        <xdr:cNvPr id="14" name="Рисунок 13" descr="ММН8927-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74320" y="14592747"/>
          <a:ext cx="1059179" cy="11613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401781</xdr:rowOff>
    </xdr:from>
    <xdr:to>
      <xdr:col>1</xdr:col>
      <xdr:colOff>0</xdr:colOff>
      <xdr:row>53</xdr:row>
      <xdr:rowOff>304799</xdr:rowOff>
    </xdr:to>
    <xdr:pic>
      <xdr:nvPicPr>
        <xdr:cNvPr id="15" name="Имя " descr="Descr 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8301161"/>
          <a:ext cx="1699260" cy="125937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0</xdr:col>
      <xdr:colOff>71718</xdr:colOff>
      <xdr:row>54</xdr:row>
      <xdr:rowOff>215152</xdr:rowOff>
    </xdr:from>
    <xdr:to>
      <xdr:col>0</xdr:col>
      <xdr:colOff>1424940</xdr:colOff>
      <xdr:row>60</xdr:row>
      <xdr:rowOff>129539</xdr:rowOff>
    </xdr:to>
    <xdr:pic>
      <xdr:nvPicPr>
        <xdr:cNvPr id="16" name="Рисунок 15" descr="692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1718" y="19783312"/>
          <a:ext cx="1353222" cy="1788907"/>
        </a:xfrm>
        <a:prstGeom prst="rect">
          <a:avLst/>
        </a:prstGeom>
      </xdr:spPr>
    </xdr:pic>
    <xdr:clientData/>
  </xdr:twoCellAnchor>
  <xdr:twoCellAnchor editAs="oneCell">
    <xdr:from>
      <xdr:col>0</xdr:col>
      <xdr:colOff>188259</xdr:colOff>
      <xdr:row>61</xdr:row>
      <xdr:rowOff>44824</xdr:rowOff>
    </xdr:from>
    <xdr:to>
      <xdr:col>0</xdr:col>
      <xdr:colOff>1310640</xdr:colOff>
      <xdr:row>67</xdr:row>
      <xdr:rowOff>121902</xdr:rowOff>
    </xdr:to>
    <xdr:pic>
      <xdr:nvPicPr>
        <xdr:cNvPr id="17" name="Рисунок 16" descr="890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88259" y="21799924"/>
          <a:ext cx="1122381" cy="1448678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69</xdr:row>
      <xdr:rowOff>80682</xdr:rowOff>
    </xdr:from>
    <xdr:to>
      <xdr:col>0</xdr:col>
      <xdr:colOff>1394459</xdr:colOff>
      <xdr:row>74</xdr:row>
      <xdr:rowOff>274787</xdr:rowOff>
    </xdr:to>
    <xdr:pic>
      <xdr:nvPicPr>
        <xdr:cNvPr id="18" name="Рисунок 17" descr="7989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36220" y="23664582"/>
          <a:ext cx="1158239" cy="1756206"/>
        </a:xfrm>
        <a:prstGeom prst="rect">
          <a:avLst/>
        </a:prstGeom>
      </xdr:spPr>
    </xdr:pic>
    <xdr:clientData/>
  </xdr:twoCellAnchor>
  <xdr:twoCellAnchor editAs="oneCell">
    <xdr:from>
      <xdr:col>0</xdr:col>
      <xdr:colOff>107577</xdr:colOff>
      <xdr:row>75</xdr:row>
      <xdr:rowOff>143435</xdr:rowOff>
    </xdr:from>
    <xdr:to>
      <xdr:col>0</xdr:col>
      <xdr:colOff>1447800</xdr:colOff>
      <xdr:row>80</xdr:row>
      <xdr:rowOff>24971</xdr:rowOff>
    </xdr:to>
    <xdr:pic>
      <xdr:nvPicPr>
        <xdr:cNvPr id="19" name="Рисунок 18" descr="695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7577" y="25601855"/>
          <a:ext cx="1340223" cy="1786536"/>
        </a:xfrm>
        <a:prstGeom prst="rect">
          <a:avLst/>
        </a:prstGeom>
      </xdr:spPr>
    </xdr:pic>
    <xdr:clientData/>
  </xdr:twoCellAnchor>
  <xdr:twoCellAnchor editAs="oneCell">
    <xdr:from>
      <xdr:col>0</xdr:col>
      <xdr:colOff>96982</xdr:colOff>
      <xdr:row>7</xdr:row>
      <xdr:rowOff>69273</xdr:rowOff>
    </xdr:from>
    <xdr:to>
      <xdr:col>0</xdr:col>
      <xdr:colOff>1540933</xdr:colOff>
      <xdr:row>13</xdr:row>
      <xdr:rowOff>203610</xdr:rowOff>
    </xdr:to>
    <xdr:pic>
      <xdr:nvPicPr>
        <xdr:cNvPr id="20" name="Рисунок 19" descr="659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6982" y="4649740"/>
          <a:ext cx="1443951" cy="20139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495300</xdr:colOff>
      <xdr:row>120</xdr:row>
      <xdr:rowOff>0</xdr:rowOff>
    </xdr:from>
    <xdr:to>
      <xdr:col>14</xdr:col>
      <xdr:colOff>1003565</xdr:colOff>
      <xdr:row>144</xdr:row>
      <xdr:rowOff>106680</xdr:rowOff>
    </xdr:to>
    <xdr:sp macro="" textlink="">
      <xdr:nvSpPr>
        <xdr:cNvPr id="56" name="AutoShape 1320" descr="https://apf.mail.ru/cgi-bin/readmsg/shamov_meh_NNN.jpg?id=14262522030000000696%3B0%3B1&amp;x-email=luch.ski%40mail.ru&amp;exif=1&amp;bs=3141&amp;bl=125869&amp;ct=image%2Fjpeg&amp;cn=shamov_meh_NNN.jpg&amp;cte=binary"/>
        <xdr:cNvSpPr>
          <a:spLocks noChangeAspect="1" noChangeArrowheads="1"/>
        </xdr:cNvSpPr>
      </xdr:nvSpPr>
      <xdr:spPr bwMode="auto">
        <a:xfrm>
          <a:off x="14150340" y="34038540"/>
          <a:ext cx="4038600" cy="413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598716</xdr:colOff>
      <xdr:row>0</xdr:row>
      <xdr:rowOff>185057</xdr:rowOff>
    </xdr:from>
    <xdr:to>
      <xdr:col>1</xdr:col>
      <xdr:colOff>2035630</xdr:colOff>
      <xdr:row>0</xdr:row>
      <xdr:rowOff>1031769</xdr:rowOff>
    </xdr:to>
    <xdr:pic>
      <xdr:nvPicPr>
        <xdr:cNvPr id="6" name="Рисунок 2" descr="logo1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8716" y="185057"/>
          <a:ext cx="2416628" cy="846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283028</xdr:colOff>
      <xdr:row>4</xdr:row>
      <xdr:rowOff>239486</xdr:rowOff>
    </xdr:from>
    <xdr:to>
      <xdr:col>1</xdr:col>
      <xdr:colOff>1992086</xdr:colOff>
      <xdr:row>4</xdr:row>
      <xdr:rowOff>1043911</xdr:rowOff>
    </xdr:to>
    <xdr:pic>
      <xdr:nvPicPr>
        <xdr:cNvPr id="2" name="Рисунок 2" descr="logo1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3028" y="250372"/>
          <a:ext cx="2819401" cy="80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3695700</xdr:colOff>
      <xdr:row>20</xdr:row>
      <xdr:rowOff>152400</xdr:rowOff>
    </xdr:from>
    <xdr:to>
      <xdr:col>1</xdr:col>
      <xdr:colOff>2403565</xdr:colOff>
      <xdr:row>20</xdr:row>
      <xdr:rowOff>182880</xdr:rowOff>
    </xdr:to>
    <xdr:pic>
      <xdr:nvPicPr>
        <xdr:cNvPr id="3" name="Picture 800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815840" y="17937480"/>
          <a:ext cx="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3596640</xdr:colOff>
      <xdr:row>19</xdr:row>
      <xdr:rowOff>388620</xdr:rowOff>
    </xdr:from>
    <xdr:to>
      <xdr:col>1</xdr:col>
      <xdr:colOff>2403565</xdr:colOff>
      <xdr:row>19</xdr:row>
      <xdr:rowOff>426720</xdr:rowOff>
    </xdr:to>
    <xdr:pic>
      <xdr:nvPicPr>
        <xdr:cNvPr id="4" name="Picture 80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16780" y="17000220"/>
          <a:ext cx="0" cy="822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3794760</xdr:colOff>
      <xdr:row>24</xdr:row>
      <xdr:rowOff>129540</xdr:rowOff>
    </xdr:from>
    <xdr:to>
      <xdr:col>1</xdr:col>
      <xdr:colOff>2403565</xdr:colOff>
      <xdr:row>24</xdr:row>
      <xdr:rowOff>182880</xdr:rowOff>
    </xdr:to>
    <xdr:pic>
      <xdr:nvPicPr>
        <xdr:cNvPr id="5" name="Picture 80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914900" y="22661880"/>
          <a:ext cx="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3802380</xdr:colOff>
      <xdr:row>26</xdr:row>
      <xdr:rowOff>198120</xdr:rowOff>
    </xdr:from>
    <xdr:to>
      <xdr:col>1</xdr:col>
      <xdr:colOff>2403565</xdr:colOff>
      <xdr:row>26</xdr:row>
      <xdr:rowOff>198120</xdr:rowOff>
    </xdr:to>
    <xdr:pic>
      <xdr:nvPicPr>
        <xdr:cNvPr id="6" name="Picture 808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922520" y="25168860"/>
          <a:ext cx="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3825240</xdr:colOff>
      <xdr:row>25</xdr:row>
      <xdr:rowOff>297180</xdr:rowOff>
    </xdr:from>
    <xdr:to>
      <xdr:col>1</xdr:col>
      <xdr:colOff>2403565</xdr:colOff>
      <xdr:row>25</xdr:row>
      <xdr:rowOff>297180</xdr:rowOff>
    </xdr:to>
    <xdr:pic>
      <xdr:nvPicPr>
        <xdr:cNvPr id="7" name="Picture 810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945380" y="23995380"/>
          <a:ext cx="762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3680460</xdr:colOff>
      <xdr:row>28</xdr:row>
      <xdr:rowOff>198120</xdr:rowOff>
    </xdr:from>
    <xdr:to>
      <xdr:col>1</xdr:col>
      <xdr:colOff>2403565</xdr:colOff>
      <xdr:row>28</xdr:row>
      <xdr:rowOff>198120</xdr:rowOff>
    </xdr:to>
    <xdr:pic>
      <xdr:nvPicPr>
        <xdr:cNvPr id="8" name="Picture 814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00600" y="27675840"/>
          <a:ext cx="76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3749040</xdr:colOff>
      <xdr:row>33</xdr:row>
      <xdr:rowOff>259080</xdr:rowOff>
    </xdr:from>
    <xdr:to>
      <xdr:col>1</xdr:col>
      <xdr:colOff>2403565</xdr:colOff>
      <xdr:row>33</xdr:row>
      <xdr:rowOff>259080</xdr:rowOff>
    </xdr:to>
    <xdr:pic>
      <xdr:nvPicPr>
        <xdr:cNvPr id="9" name="Picture 142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869180" y="34320480"/>
          <a:ext cx="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3970020</xdr:colOff>
      <xdr:row>7</xdr:row>
      <xdr:rowOff>0</xdr:rowOff>
    </xdr:from>
    <xdr:to>
      <xdr:col>1</xdr:col>
      <xdr:colOff>2403565</xdr:colOff>
      <xdr:row>7</xdr:row>
      <xdr:rowOff>0</xdr:rowOff>
    </xdr:to>
    <xdr:pic>
      <xdr:nvPicPr>
        <xdr:cNvPr id="10" name="Picture 173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090160" y="4610100"/>
          <a:ext cx="762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3848100</xdr:colOff>
      <xdr:row>7</xdr:row>
      <xdr:rowOff>160020</xdr:rowOff>
    </xdr:from>
    <xdr:to>
      <xdr:col>1</xdr:col>
      <xdr:colOff>2403565</xdr:colOff>
      <xdr:row>7</xdr:row>
      <xdr:rowOff>167640</xdr:rowOff>
    </xdr:to>
    <xdr:pic>
      <xdr:nvPicPr>
        <xdr:cNvPr id="11" name="Picture 1850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968240" y="4968240"/>
          <a:ext cx="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2194560</xdr:colOff>
      <xdr:row>48</xdr:row>
      <xdr:rowOff>708660</xdr:rowOff>
    </xdr:from>
    <xdr:to>
      <xdr:col>1</xdr:col>
      <xdr:colOff>2198915</xdr:colOff>
      <xdr:row>48</xdr:row>
      <xdr:rowOff>563880</xdr:rowOff>
    </xdr:to>
    <xdr:pic>
      <xdr:nvPicPr>
        <xdr:cNvPr id="12" name="Picture 3375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314700" y="51861720"/>
          <a:ext cx="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3825240</xdr:colOff>
      <xdr:row>31</xdr:row>
      <xdr:rowOff>198120</xdr:rowOff>
    </xdr:from>
    <xdr:to>
      <xdr:col>1</xdr:col>
      <xdr:colOff>2403565</xdr:colOff>
      <xdr:row>31</xdr:row>
      <xdr:rowOff>198120</xdr:rowOff>
    </xdr:to>
    <xdr:pic>
      <xdr:nvPicPr>
        <xdr:cNvPr id="13" name="Picture 2038" descr="Фибертекс .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45380" y="31699200"/>
          <a:ext cx="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3566160</xdr:colOff>
      <xdr:row>41</xdr:row>
      <xdr:rowOff>327660</xdr:rowOff>
    </xdr:from>
    <xdr:to>
      <xdr:col>1</xdr:col>
      <xdr:colOff>2403565</xdr:colOff>
      <xdr:row>41</xdr:row>
      <xdr:rowOff>327660</xdr:rowOff>
    </xdr:to>
    <xdr:pic>
      <xdr:nvPicPr>
        <xdr:cNvPr id="14" name="Picture 2047" descr="503_8178ae57eb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686300" y="43609260"/>
          <a:ext cx="76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4061460</xdr:colOff>
      <xdr:row>15</xdr:row>
      <xdr:rowOff>121920</xdr:rowOff>
    </xdr:from>
    <xdr:to>
      <xdr:col>1</xdr:col>
      <xdr:colOff>2403565</xdr:colOff>
      <xdr:row>15</xdr:row>
      <xdr:rowOff>182880</xdr:rowOff>
    </xdr:to>
    <xdr:pic>
      <xdr:nvPicPr>
        <xdr:cNvPr id="15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5181600" y="11734800"/>
          <a:ext cx="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3924300</xdr:colOff>
      <xdr:row>17</xdr:row>
      <xdr:rowOff>160020</xdr:rowOff>
    </xdr:from>
    <xdr:to>
      <xdr:col>1</xdr:col>
      <xdr:colOff>2403565</xdr:colOff>
      <xdr:row>17</xdr:row>
      <xdr:rowOff>182880</xdr:rowOff>
    </xdr:to>
    <xdr:pic>
      <xdr:nvPicPr>
        <xdr:cNvPr id="16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044440" y="13997940"/>
          <a:ext cx="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3459480</xdr:colOff>
      <xdr:row>18</xdr:row>
      <xdr:rowOff>213360</xdr:rowOff>
    </xdr:from>
    <xdr:to>
      <xdr:col>1</xdr:col>
      <xdr:colOff>2403565</xdr:colOff>
      <xdr:row>18</xdr:row>
      <xdr:rowOff>213360</xdr:rowOff>
    </xdr:to>
    <xdr:pic>
      <xdr:nvPicPr>
        <xdr:cNvPr id="17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579620" y="15003780"/>
          <a:ext cx="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3314700</xdr:colOff>
      <xdr:row>34</xdr:row>
      <xdr:rowOff>259080</xdr:rowOff>
    </xdr:from>
    <xdr:to>
      <xdr:col>1</xdr:col>
      <xdr:colOff>2403565</xdr:colOff>
      <xdr:row>34</xdr:row>
      <xdr:rowOff>259080</xdr:rowOff>
    </xdr:to>
    <xdr:pic>
      <xdr:nvPicPr>
        <xdr:cNvPr id="1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434840" y="35730180"/>
          <a:ext cx="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3749040</xdr:colOff>
      <xdr:row>35</xdr:row>
      <xdr:rowOff>289560</xdr:rowOff>
    </xdr:from>
    <xdr:to>
      <xdr:col>1</xdr:col>
      <xdr:colOff>2403565</xdr:colOff>
      <xdr:row>35</xdr:row>
      <xdr:rowOff>289560</xdr:rowOff>
    </xdr:to>
    <xdr:pic>
      <xdr:nvPicPr>
        <xdr:cNvPr id="1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869180" y="37299900"/>
          <a:ext cx="76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3924300</xdr:colOff>
      <xdr:row>38</xdr:row>
      <xdr:rowOff>236220</xdr:rowOff>
    </xdr:from>
    <xdr:to>
      <xdr:col>1</xdr:col>
      <xdr:colOff>2403565</xdr:colOff>
      <xdr:row>38</xdr:row>
      <xdr:rowOff>236220</xdr:rowOff>
    </xdr:to>
    <xdr:pic>
      <xdr:nvPicPr>
        <xdr:cNvPr id="20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044440" y="39700200"/>
          <a:ext cx="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3429000</xdr:colOff>
      <xdr:row>39</xdr:row>
      <xdr:rowOff>259080</xdr:rowOff>
    </xdr:from>
    <xdr:to>
      <xdr:col>1</xdr:col>
      <xdr:colOff>2403565</xdr:colOff>
      <xdr:row>39</xdr:row>
      <xdr:rowOff>259080</xdr:rowOff>
    </xdr:to>
    <xdr:pic>
      <xdr:nvPicPr>
        <xdr:cNvPr id="2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549140" y="40957500"/>
          <a:ext cx="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1661160</xdr:colOff>
      <xdr:row>63</xdr:row>
      <xdr:rowOff>350520</xdr:rowOff>
    </xdr:from>
    <xdr:to>
      <xdr:col>1</xdr:col>
      <xdr:colOff>1661160</xdr:colOff>
      <xdr:row>63</xdr:row>
      <xdr:rowOff>350520</xdr:rowOff>
    </xdr:to>
    <xdr:pic>
      <xdr:nvPicPr>
        <xdr:cNvPr id="22" name="Picture 2071" descr="master-ski-forestsport-ru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781300" y="57797700"/>
          <a:ext cx="762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3451860</xdr:colOff>
      <xdr:row>65</xdr:row>
      <xdr:rowOff>373380</xdr:rowOff>
    </xdr:from>
    <xdr:to>
      <xdr:col>1</xdr:col>
      <xdr:colOff>2403565</xdr:colOff>
      <xdr:row>65</xdr:row>
      <xdr:rowOff>472440</xdr:rowOff>
    </xdr:to>
    <xdr:pic>
      <xdr:nvPicPr>
        <xdr:cNvPr id="23" name="Picture 2075" descr="680 SM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572000" y="60845700"/>
          <a:ext cx="0" cy="1165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2849880</xdr:colOff>
      <xdr:row>67</xdr:row>
      <xdr:rowOff>464820</xdr:rowOff>
    </xdr:from>
    <xdr:to>
      <xdr:col>1</xdr:col>
      <xdr:colOff>2403565</xdr:colOff>
      <xdr:row>67</xdr:row>
      <xdr:rowOff>640080</xdr:rowOff>
    </xdr:to>
    <xdr:pic>
      <xdr:nvPicPr>
        <xdr:cNvPr id="24" name="Picture 2080" descr="1110_W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970020" y="63489840"/>
          <a:ext cx="0" cy="1165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3215640</xdr:colOff>
      <xdr:row>68</xdr:row>
      <xdr:rowOff>396240</xdr:rowOff>
    </xdr:from>
    <xdr:to>
      <xdr:col>1</xdr:col>
      <xdr:colOff>2403565</xdr:colOff>
      <xdr:row>68</xdr:row>
      <xdr:rowOff>411480</xdr:rowOff>
    </xdr:to>
    <xdr:pic>
      <xdr:nvPicPr>
        <xdr:cNvPr id="25" name="Picture 2081" descr="skiman_1003_SM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335780" y="64876680"/>
          <a:ext cx="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4023360</xdr:colOff>
      <xdr:row>10</xdr:row>
      <xdr:rowOff>220980</xdr:rowOff>
    </xdr:from>
    <xdr:to>
      <xdr:col>1</xdr:col>
      <xdr:colOff>2403565</xdr:colOff>
      <xdr:row>10</xdr:row>
      <xdr:rowOff>220980</xdr:rowOff>
    </xdr:to>
    <xdr:pic>
      <xdr:nvPicPr>
        <xdr:cNvPr id="26" name="Picture 1024" descr="http://www.luchski.ru/assets/images/all/bigbig/skrebok-metall.jpg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143500" y="6172200"/>
          <a:ext cx="7620" cy="967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495300</xdr:colOff>
      <xdr:row>97</xdr:row>
      <xdr:rowOff>0</xdr:rowOff>
    </xdr:from>
    <xdr:to>
      <xdr:col>12</xdr:col>
      <xdr:colOff>34835</xdr:colOff>
      <xdr:row>121</xdr:row>
      <xdr:rowOff>106681</xdr:rowOff>
    </xdr:to>
    <xdr:sp macro="" textlink="">
      <xdr:nvSpPr>
        <xdr:cNvPr id="27" name="AutoShape 1320" descr="https://apf.mail.ru/cgi-bin/readmsg/shamov_meh_NNN.jpg?id=14262522030000000696%3B0%3B1&amp;x-email=luch.ski%40mail.ru&amp;exif=1&amp;bs=3141&amp;bl=125869&amp;ct=image%2Fjpeg&amp;cn=shamov_meh_NNN.jpg&amp;cte=binary"/>
        <xdr:cNvSpPr>
          <a:spLocks noChangeAspect="1" noChangeArrowheads="1"/>
        </xdr:cNvSpPr>
      </xdr:nvSpPr>
      <xdr:spPr bwMode="auto">
        <a:xfrm>
          <a:off x="14150340" y="67292220"/>
          <a:ext cx="5326380" cy="413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4091940</xdr:colOff>
      <xdr:row>29</xdr:row>
      <xdr:rowOff>0</xdr:rowOff>
    </xdr:from>
    <xdr:to>
      <xdr:col>1</xdr:col>
      <xdr:colOff>2403565</xdr:colOff>
      <xdr:row>29</xdr:row>
      <xdr:rowOff>182880</xdr:rowOff>
    </xdr:to>
    <xdr:pic>
      <xdr:nvPicPr>
        <xdr:cNvPr id="28" name="Picture 1024" descr="http://www.luchski.ru/assets/images/all/bigbig/screbok_gelobok.jpg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5212080" y="28750260"/>
          <a:ext cx="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3924300</xdr:colOff>
      <xdr:row>12</xdr:row>
      <xdr:rowOff>83820</xdr:rowOff>
    </xdr:from>
    <xdr:to>
      <xdr:col>1</xdr:col>
      <xdr:colOff>2403565</xdr:colOff>
      <xdr:row>12</xdr:row>
      <xdr:rowOff>182880</xdr:rowOff>
    </xdr:to>
    <xdr:pic>
      <xdr:nvPicPr>
        <xdr:cNvPr id="29" name="Picture 6" descr="Липучка для беговых лыж с надписью RAY фото 16581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5044440" y="8610600"/>
          <a:ext cx="762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3992880</xdr:colOff>
      <xdr:row>14</xdr:row>
      <xdr:rowOff>99060</xdr:rowOff>
    </xdr:from>
    <xdr:to>
      <xdr:col>1</xdr:col>
      <xdr:colOff>2403565</xdr:colOff>
      <xdr:row>14</xdr:row>
      <xdr:rowOff>182880</xdr:rowOff>
    </xdr:to>
    <xdr:pic>
      <xdr:nvPicPr>
        <xdr:cNvPr id="30" name="Picture 11" descr="Липучка для горных лыж цветная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5113020" y="10721340"/>
          <a:ext cx="0" cy="792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3528060</xdr:colOff>
      <xdr:row>61</xdr:row>
      <xdr:rowOff>121920</xdr:rowOff>
    </xdr:from>
    <xdr:to>
      <xdr:col>1</xdr:col>
      <xdr:colOff>2403565</xdr:colOff>
      <xdr:row>61</xdr:row>
      <xdr:rowOff>182880</xdr:rowOff>
    </xdr:to>
    <xdr:pic>
      <xdr:nvPicPr>
        <xdr:cNvPr id="31" name="Picture 1025" descr="http://www.maislinger-snoli.com/typo3temp/pics/1004_bb1a002565.jpg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4648200" y="55831740"/>
          <a:ext cx="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3131820</xdr:colOff>
      <xdr:row>44</xdr:row>
      <xdr:rowOff>190500</xdr:rowOff>
    </xdr:from>
    <xdr:to>
      <xdr:col>1</xdr:col>
      <xdr:colOff>2403565</xdr:colOff>
      <xdr:row>44</xdr:row>
      <xdr:rowOff>190500</xdr:rowOff>
    </xdr:to>
    <xdr:pic>
      <xdr:nvPicPr>
        <xdr:cNvPr id="32" name="Picture 1174" descr="http://www.maislinger-snoli.com/typo3temp/pics/801_60_d766308b5b.jpg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4251960" y="46588680"/>
          <a:ext cx="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3680460</xdr:colOff>
      <xdr:row>29</xdr:row>
      <xdr:rowOff>190500</xdr:rowOff>
    </xdr:from>
    <xdr:to>
      <xdr:col>1</xdr:col>
      <xdr:colOff>2403565</xdr:colOff>
      <xdr:row>29</xdr:row>
      <xdr:rowOff>190500</xdr:rowOff>
    </xdr:to>
    <xdr:pic>
      <xdr:nvPicPr>
        <xdr:cNvPr id="33" name="Picture 1473" descr="http://www.maislinger-snoli.com/typo3temp/pics/105_c075fe61fa.jpg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800600" y="28940760"/>
          <a:ext cx="0" cy="792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3992880</xdr:colOff>
      <xdr:row>30</xdr:row>
      <xdr:rowOff>129540</xdr:rowOff>
    </xdr:from>
    <xdr:to>
      <xdr:col>1</xdr:col>
      <xdr:colOff>2403565</xdr:colOff>
      <xdr:row>30</xdr:row>
      <xdr:rowOff>182880</xdr:rowOff>
    </xdr:to>
    <xdr:pic>
      <xdr:nvPicPr>
        <xdr:cNvPr id="34" name="Picture 163" descr="http://luchski.ru/storage/photo/resized/xy_1100x700/g/c5w270pkgji960s_b0b66cd0.jpg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5113020" y="30106620"/>
          <a:ext cx="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3878580</xdr:colOff>
      <xdr:row>32</xdr:row>
      <xdr:rowOff>60960</xdr:rowOff>
    </xdr:from>
    <xdr:to>
      <xdr:col>1</xdr:col>
      <xdr:colOff>2403565</xdr:colOff>
      <xdr:row>32</xdr:row>
      <xdr:rowOff>182880</xdr:rowOff>
    </xdr:to>
    <xdr:pic>
      <xdr:nvPicPr>
        <xdr:cNvPr id="35" name="Picture 164" descr="http://luchski.ru/storage/photo/resized/xy_1100x700/e/93rixvxssaiqjls_120dd7f5.jpg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998720" y="32903160"/>
          <a:ext cx="0" cy="1127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3848100</xdr:colOff>
      <xdr:row>7</xdr:row>
      <xdr:rowOff>0</xdr:rowOff>
    </xdr:from>
    <xdr:to>
      <xdr:col>1</xdr:col>
      <xdr:colOff>2403565</xdr:colOff>
      <xdr:row>7</xdr:row>
      <xdr:rowOff>0</xdr:rowOff>
    </xdr:to>
    <xdr:pic>
      <xdr:nvPicPr>
        <xdr:cNvPr id="36" name="Picture 1850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968240" y="48082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2141220</xdr:colOff>
      <xdr:row>10</xdr:row>
      <xdr:rowOff>198120</xdr:rowOff>
    </xdr:from>
    <xdr:to>
      <xdr:col>1</xdr:col>
      <xdr:colOff>2145575</xdr:colOff>
      <xdr:row>10</xdr:row>
      <xdr:rowOff>198120</xdr:rowOff>
    </xdr:to>
    <xdr:pic>
      <xdr:nvPicPr>
        <xdr:cNvPr id="37" name="Picture 1024" descr="http://www.luchski.ru/assets/images/all/bigbig/skrebok-metall.jpg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3261360" y="6149340"/>
          <a:ext cx="111252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2026920</xdr:colOff>
      <xdr:row>12</xdr:row>
      <xdr:rowOff>144780</xdr:rowOff>
    </xdr:from>
    <xdr:to>
      <xdr:col>1</xdr:col>
      <xdr:colOff>2031275</xdr:colOff>
      <xdr:row>12</xdr:row>
      <xdr:rowOff>182880</xdr:rowOff>
    </xdr:to>
    <xdr:pic>
      <xdr:nvPicPr>
        <xdr:cNvPr id="38" name="Picture 6" descr="Липучка для беговых лыж с надписью RAY фото 16581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147060" y="8671560"/>
          <a:ext cx="92964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1859280</xdr:colOff>
      <xdr:row>13</xdr:row>
      <xdr:rowOff>228600</xdr:rowOff>
    </xdr:from>
    <xdr:to>
      <xdr:col>1</xdr:col>
      <xdr:colOff>1863635</xdr:colOff>
      <xdr:row>13</xdr:row>
      <xdr:rowOff>228600</xdr:rowOff>
    </xdr:to>
    <xdr:pic>
      <xdr:nvPicPr>
        <xdr:cNvPr id="39" name="Picture 10" descr="Липучка для беговых лыж цветная фото 129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979420" y="9669780"/>
          <a:ext cx="1082040" cy="830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2026920</xdr:colOff>
      <xdr:row>14</xdr:row>
      <xdr:rowOff>160020</xdr:rowOff>
    </xdr:from>
    <xdr:to>
      <xdr:col>1</xdr:col>
      <xdr:colOff>2031275</xdr:colOff>
      <xdr:row>14</xdr:row>
      <xdr:rowOff>182880</xdr:rowOff>
    </xdr:to>
    <xdr:pic>
      <xdr:nvPicPr>
        <xdr:cNvPr id="40" name="Picture 11" descr="Липучка для горных лыж цветная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3147060" y="10782300"/>
          <a:ext cx="1013460" cy="792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2141220</xdr:colOff>
      <xdr:row>15</xdr:row>
      <xdr:rowOff>160020</xdr:rowOff>
    </xdr:from>
    <xdr:to>
      <xdr:col>1</xdr:col>
      <xdr:colOff>2145575</xdr:colOff>
      <xdr:row>15</xdr:row>
      <xdr:rowOff>182880</xdr:rowOff>
    </xdr:to>
    <xdr:pic>
      <xdr:nvPicPr>
        <xdr:cNvPr id="41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261360" y="11772900"/>
          <a:ext cx="101346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1706880</xdr:colOff>
      <xdr:row>16</xdr:row>
      <xdr:rowOff>198120</xdr:rowOff>
    </xdr:from>
    <xdr:to>
      <xdr:col>1</xdr:col>
      <xdr:colOff>1711235</xdr:colOff>
      <xdr:row>16</xdr:row>
      <xdr:rowOff>198120</xdr:rowOff>
    </xdr:to>
    <xdr:pic>
      <xdr:nvPicPr>
        <xdr:cNvPr id="42" name="Picture 1848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2827020" y="12771120"/>
          <a:ext cx="166116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2057400</xdr:colOff>
      <xdr:row>17</xdr:row>
      <xdr:rowOff>144780</xdr:rowOff>
    </xdr:from>
    <xdr:to>
      <xdr:col>1</xdr:col>
      <xdr:colOff>2061755</xdr:colOff>
      <xdr:row>17</xdr:row>
      <xdr:rowOff>182880</xdr:rowOff>
    </xdr:to>
    <xdr:pic>
      <xdr:nvPicPr>
        <xdr:cNvPr id="43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177540" y="13982700"/>
          <a:ext cx="136398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1851660</xdr:colOff>
      <xdr:row>18</xdr:row>
      <xdr:rowOff>243840</xdr:rowOff>
    </xdr:from>
    <xdr:to>
      <xdr:col>1</xdr:col>
      <xdr:colOff>1856015</xdr:colOff>
      <xdr:row>18</xdr:row>
      <xdr:rowOff>243840</xdr:rowOff>
    </xdr:to>
    <xdr:pic>
      <xdr:nvPicPr>
        <xdr:cNvPr id="44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971800" y="15034260"/>
          <a:ext cx="204216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1821180</xdr:colOff>
      <xdr:row>19</xdr:row>
      <xdr:rowOff>243840</xdr:rowOff>
    </xdr:from>
    <xdr:to>
      <xdr:col>1</xdr:col>
      <xdr:colOff>1825535</xdr:colOff>
      <xdr:row>19</xdr:row>
      <xdr:rowOff>243840</xdr:rowOff>
    </xdr:to>
    <xdr:pic>
      <xdr:nvPicPr>
        <xdr:cNvPr id="45" name="Picture 80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41320" y="16855440"/>
          <a:ext cx="1645920" cy="822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1958340</xdr:colOff>
      <xdr:row>20</xdr:row>
      <xdr:rowOff>144780</xdr:rowOff>
    </xdr:from>
    <xdr:to>
      <xdr:col>1</xdr:col>
      <xdr:colOff>1962695</xdr:colOff>
      <xdr:row>20</xdr:row>
      <xdr:rowOff>182880</xdr:rowOff>
    </xdr:to>
    <xdr:pic>
      <xdr:nvPicPr>
        <xdr:cNvPr id="46" name="Picture 800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078480" y="17929860"/>
          <a:ext cx="166116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1905000</xdr:colOff>
      <xdr:row>21</xdr:row>
      <xdr:rowOff>182880</xdr:rowOff>
    </xdr:from>
    <xdr:to>
      <xdr:col>1</xdr:col>
      <xdr:colOff>1909355</xdr:colOff>
      <xdr:row>21</xdr:row>
      <xdr:rowOff>182880</xdr:rowOff>
    </xdr:to>
    <xdr:pic>
      <xdr:nvPicPr>
        <xdr:cNvPr id="47" name="Picture 798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3025140" y="19126200"/>
          <a:ext cx="15697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1927860</xdr:colOff>
      <xdr:row>22</xdr:row>
      <xdr:rowOff>243840</xdr:rowOff>
    </xdr:from>
    <xdr:to>
      <xdr:col>1</xdr:col>
      <xdr:colOff>1932215</xdr:colOff>
      <xdr:row>22</xdr:row>
      <xdr:rowOff>243840</xdr:rowOff>
    </xdr:to>
    <xdr:pic>
      <xdr:nvPicPr>
        <xdr:cNvPr id="48" name="Picture 796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3048000" y="20330160"/>
          <a:ext cx="15849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1828800</xdr:colOff>
      <xdr:row>23</xdr:row>
      <xdr:rowOff>152400</xdr:rowOff>
    </xdr:from>
    <xdr:to>
      <xdr:col>1</xdr:col>
      <xdr:colOff>1833155</xdr:colOff>
      <xdr:row>23</xdr:row>
      <xdr:rowOff>182880</xdr:rowOff>
    </xdr:to>
    <xdr:pic>
      <xdr:nvPicPr>
        <xdr:cNvPr id="49" name="Picture 804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948940" y="21427440"/>
          <a:ext cx="176022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1828800</xdr:colOff>
      <xdr:row>24</xdr:row>
      <xdr:rowOff>182880</xdr:rowOff>
    </xdr:from>
    <xdr:to>
      <xdr:col>1</xdr:col>
      <xdr:colOff>1833155</xdr:colOff>
      <xdr:row>24</xdr:row>
      <xdr:rowOff>182880</xdr:rowOff>
    </xdr:to>
    <xdr:pic>
      <xdr:nvPicPr>
        <xdr:cNvPr id="50" name="Picture 80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948940" y="22715220"/>
          <a:ext cx="16383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2019300</xdr:colOff>
      <xdr:row>25</xdr:row>
      <xdr:rowOff>297180</xdr:rowOff>
    </xdr:from>
    <xdr:to>
      <xdr:col>1</xdr:col>
      <xdr:colOff>2023655</xdr:colOff>
      <xdr:row>25</xdr:row>
      <xdr:rowOff>297180</xdr:rowOff>
    </xdr:to>
    <xdr:pic>
      <xdr:nvPicPr>
        <xdr:cNvPr id="51" name="Picture 810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139440" y="23995380"/>
          <a:ext cx="14935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2011680</xdr:colOff>
      <xdr:row>26</xdr:row>
      <xdr:rowOff>297180</xdr:rowOff>
    </xdr:from>
    <xdr:to>
      <xdr:col>1</xdr:col>
      <xdr:colOff>2016035</xdr:colOff>
      <xdr:row>26</xdr:row>
      <xdr:rowOff>297180</xdr:rowOff>
    </xdr:to>
    <xdr:pic>
      <xdr:nvPicPr>
        <xdr:cNvPr id="52" name="Picture 808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131820" y="25267920"/>
          <a:ext cx="144780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2125980</xdr:colOff>
      <xdr:row>27</xdr:row>
      <xdr:rowOff>335280</xdr:rowOff>
    </xdr:from>
    <xdr:to>
      <xdr:col>1</xdr:col>
      <xdr:colOff>2130335</xdr:colOff>
      <xdr:row>27</xdr:row>
      <xdr:rowOff>335280</xdr:rowOff>
    </xdr:to>
    <xdr:pic>
      <xdr:nvPicPr>
        <xdr:cNvPr id="53" name="Picture 812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3246120" y="26578560"/>
          <a:ext cx="123444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1988820</xdr:colOff>
      <xdr:row>28</xdr:row>
      <xdr:rowOff>205740</xdr:rowOff>
    </xdr:from>
    <xdr:to>
      <xdr:col>1</xdr:col>
      <xdr:colOff>1993175</xdr:colOff>
      <xdr:row>28</xdr:row>
      <xdr:rowOff>205740</xdr:rowOff>
    </xdr:to>
    <xdr:pic>
      <xdr:nvPicPr>
        <xdr:cNvPr id="54" name="Picture 814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108960" y="27683460"/>
          <a:ext cx="1562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4091940</xdr:colOff>
      <xdr:row>11</xdr:row>
      <xdr:rowOff>304800</xdr:rowOff>
    </xdr:from>
    <xdr:to>
      <xdr:col>1</xdr:col>
      <xdr:colOff>2403565</xdr:colOff>
      <xdr:row>11</xdr:row>
      <xdr:rowOff>304800</xdr:rowOff>
    </xdr:to>
    <xdr:pic>
      <xdr:nvPicPr>
        <xdr:cNvPr id="55" name="Picture 1024" descr="http://www.luchski.ru/assets/images/all/bigbig/screbok_gelobok.jpg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5212080" y="7566660"/>
          <a:ext cx="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1927860</xdr:colOff>
      <xdr:row>11</xdr:row>
      <xdr:rowOff>236220</xdr:rowOff>
    </xdr:from>
    <xdr:to>
      <xdr:col>1</xdr:col>
      <xdr:colOff>1932215</xdr:colOff>
      <xdr:row>11</xdr:row>
      <xdr:rowOff>236220</xdr:rowOff>
    </xdr:to>
    <xdr:pic>
      <xdr:nvPicPr>
        <xdr:cNvPr id="56" name="Picture 1024" descr="http://www.luchski.ru/assets/images/all/bigbig/screbok_gelobok.jpg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048000" y="7498080"/>
          <a:ext cx="132588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1744980</xdr:colOff>
      <xdr:row>29</xdr:row>
      <xdr:rowOff>236220</xdr:rowOff>
    </xdr:from>
    <xdr:to>
      <xdr:col>1</xdr:col>
      <xdr:colOff>1749335</xdr:colOff>
      <xdr:row>29</xdr:row>
      <xdr:rowOff>236220</xdr:rowOff>
    </xdr:to>
    <xdr:pic>
      <xdr:nvPicPr>
        <xdr:cNvPr id="57" name="Picture 1473" descr="http://www.maislinger-snoli.com/typo3temp/pics/105_c075fe61fa.jpg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2865120" y="28986480"/>
          <a:ext cx="1706880" cy="792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2225040</xdr:colOff>
      <xdr:row>30</xdr:row>
      <xdr:rowOff>144780</xdr:rowOff>
    </xdr:from>
    <xdr:to>
      <xdr:col>1</xdr:col>
      <xdr:colOff>2229395</xdr:colOff>
      <xdr:row>30</xdr:row>
      <xdr:rowOff>182880</xdr:rowOff>
    </xdr:to>
    <xdr:pic>
      <xdr:nvPicPr>
        <xdr:cNvPr id="58" name="Picture 163" descr="http://luchski.ru/storage/photo/resized/xy_1100x700/g/c5w270pkgji960s_b0b66cd0.jpg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3345180" y="30121860"/>
          <a:ext cx="124968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2011680</xdr:colOff>
      <xdr:row>31</xdr:row>
      <xdr:rowOff>236220</xdr:rowOff>
    </xdr:from>
    <xdr:to>
      <xdr:col>1</xdr:col>
      <xdr:colOff>2016035</xdr:colOff>
      <xdr:row>31</xdr:row>
      <xdr:rowOff>236220</xdr:rowOff>
    </xdr:to>
    <xdr:pic>
      <xdr:nvPicPr>
        <xdr:cNvPr id="59" name="Picture 2038" descr="Фибертекс .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131820" y="31737300"/>
          <a:ext cx="160782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2110740</xdr:colOff>
      <xdr:row>32</xdr:row>
      <xdr:rowOff>213360</xdr:rowOff>
    </xdr:from>
    <xdr:to>
      <xdr:col>1</xdr:col>
      <xdr:colOff>2115095</xdr:colOff>
      <xdr:row>32</xdr:row>
      <xdr:rowOff>213360</xdr:rowOff>
    </xdr:to>
    <xdr:pic>
      <xdr:nvPicPr>
        <xdr:cNvPr id="60" name="Picture 164" descr="http://luchski.ru/storage/photo/resized/xy_1100x700/e/93rixvxssaiqjls_120dd7f5.jpg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3230880" y="33055560"/>
          <a:ext cx="130302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1859280</xdr:colOff>
      <xdr:row>33</xdr:row>
      <xdr:rowOff>335280</xdr:rowOff>
    </xdr:from>
    <xdr:to>
      <xdr:col>1</xdr:col>
      <xdr:colOff>1863635</xdr:colOff>
      <xdr:row>33</xdr:row>
      <xdr:rowOff>335280</xdr:rowOff>
    </xdr:to>
    <xdr:pic>
      <xdr:nvPicPr>
        <xdr:cNvPr id="61" name="Picture 142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979420" y="34396680"/>
          <a:ext cx="166116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1813560</xdr:colOff>
      <xdr:row>34</xdr:row>
      <xdr:rowOff>281940</xdr:rowOff>
    </xdr:from>
    <xdr:to>
      <xdr:col>1</xdr:col>
      <xdr:colOff>1817915</xdr:colOff>
      <xdr:row>34</xdr:row>
      <xdr:rowOff>281940</xdr:rowOff>
    </xdr:to>
    <xdr:pic>
      <xdr:nvPicPr>
        <xdr:cNvPr id="62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933700" y="35753040"/>
          <a:ext cx="198882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2057400</xdr:colOff>
      <xdr:row>35</xdr:row>
      <xdr:rowOff>350520</xdr:rowOff>
    </xdr:from>
    <xdr:to>
      <xdr:col>1</xdr:col>
      <xdr:colOff>2061755</xdr:colOff>
      <xdr:row>35</xdr:row>
      <xdr:rowOff>350520</xdr:rowOff>
    </xdr:to>
    <xdr:pic>
      <xdr:nvPicPr>
        <xdr:cNvPr id="63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177540" y="37360860"/>
          <a:ext cx="151638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2026920</xdr:colOff>
      <xdr:row>38</xdr:row>
      <xdr:rowOff>228600</xdr:rowOff>
    </xdr:from>
    <xdr:to>
      <xdr:col>1</xdr:col>
      <xdr:colOff>2031275</xdr:colOff>
      <xdr:row>38</xdr:row>
      <xdr:rowOff>228600</xdr:rowOff>
    </xdr:to>
    <xdr:pic>
      <xdr:nvPicPr>
        <xdr:cNvPr id="64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147060" y="39692580"/>
          <a:ext cx="153162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1714500</xdr:colOff>
      <xdr:row>39</xdr:row>
      <xdr:rowOff>228600</xdr:rowOff>
    </xdr:from>
    <xdr:to>
      <xdr:col>1</xdr:col>
      <xdr:colOff>1718855</xdr:colOff>
      <xdr:row>39</xdr:row>
      <xdr:rowOff>228600</xdr:rowOff>
    </xdr:to>
    <xdr:pic>
      <xdr:nvPicPr>
        <xdr:cNvPr id="65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834640" y="40927020"/>
          <a:ext cx="206502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1661160</xdr:colOff>
      <xdr:row>40</xdr:row>
      <xdr:rowOff>220980</xdr:rowOff>
    </xdr:from>
    <xdr:to>
      <xdr:col>1</xdr:col>
      <xdr:colOff>1661160</xdr:colOff>
      <xdr:row>40</xdr:row>
      <xdr:rowOff>220980</xdr:rowOff>
    </xdr:to>
    <xdr:pic>
      <xdr:nvPicPr>
        <xdr:cNvPr id="66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781300" y="42176700"/>
          <a:ext cx="19050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1691640</xdr:colOff>
      <xdr:row>41</xdr:row>
      <xdr:rowOff>350520</xdr:rowOff>
    </xdr:from>
    <xdr:to>
      <xdr:col>1</xdr:col>
      <xdr:colOff>1695995</xdr:colOff>
      <xdr:row>41</xdr:row>
      <xdr:rowOff>350520</xdr:rowOff>
    </xdr:to>
    <xdr:pic>
      <xdr:nvPicPr>
        <xdr:cNvPr id="67" name="Picture 2047" descr="503_8178ae57eb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11780" y="43632120"/>
          <a:ext cx="182118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2087880</xdr:colOff>
      <xdr:row>43</xdr:row>
      <xdr:rowOff>220980</xdr:rowOff>
    </xdr:from>
    <xdr:to>
      <xdr:col>1</xdr:col>
      <xdr:colOff>2092235</xdr:colOff>
      <xdr:row>43</xdr:row>
      <xdr:rowOff>220980</xdr:rowOff>
    </xdr:to>
    <xdr:pic>
      <xdr:nvPicPr>
        <xdr:cNvPr id="68" name="Picture 1173" descr="http://www.maislinger-snoli.com/typo3temp/pics/801_10_69b7bdaaaf.jpg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3208020" y="45575220"/>
          <a:ext cx="141732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1714500</xdr:colOff>
      <xdr:row>44</xdr:row>
      <xdr:rowOff>198120</xdr:rowOff>
    </xdr:from>
    <xdr:to>
      <xdr:col>1</xdr:col>
      <xdr:colOff>1718855</xdr:colOff>
      <xdr:row>44</xdr:row>
      <xdr:rowOff>198120</xdr:rowOff>
    </xdr:to>
    <xdr:pic>
      <xdr:nvPicPr>
        <xdr:cNvPr id="69" name="Picture 1174" descr="http://www.maislinger-snoli.com/typo3temp/pics/801_60_d766308b5b.jpg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834640" y="46596300"/>
          <a:ext cx="166116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1927860</xdr:colOff>
      <xdr:row>46</xdr:row>
      <xdr:rowOff>533400</xdr:rowOff>
    </xdr:from>
    <xdr:to>
      <xdr:col>1</xdr:col>
      <xdr:colOff>1932215</xdr:colOff>
      <xdr:row>46</xdr:row>
      <xdr:rowOff>533400</xdr:rowOff>
    </xdr:to>
    <xdr:pic>
      <xdr:nvPicPr>
        <xdr:cNvPr id="70" name="Picture 1474" descr="http://www.maislinger-snoli.com/typo3temp/pics/404_1_a728191b23.jpg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3048000" y="48897540"/>
          <a:ext cx="157734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2011680</xdr:colOff>
      <xdr:row>47</xdr:row>
      <xdr:rowOff>457200</xdr:rowOff>
    </xdr:from>
    <xdr:to>
      <xdr:col>1</xdr:col>
      <xdr:colOff>2016035</xdr:colOff>
      <xdr:row>47</xdr:row>
      <xdr:rowOff>457200</xdr:rowOff>
    </xdr:to>
    <xdr:pic>
      <xdr:nvPicPr>
        <xdr:cNvPr id="71" name="Picture 1475" descr="http://www.maislinger-snoli.com/typo3temp/pics/404_NW_cefc66e8f5.jpg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3131820" y="50215800"/>
          <a:ext cx="1417320" cy="792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1584960</xdr:colOff>
      <xdr:row>48</xdr:row>
      <xdr:rowOff>411480</xdr:rowOff>
    </xdr:from>
    <xdr:to>
      <xdr:col>1</xdr:col>
      <xdr:colOff>1584960</xdr:colOff>
      <xdr:row>48</xdr:row>
      <xdr:rowOff>411480</xdr:rowOff>
    </xdr:to>
    <xdr:pic>
      <xdr:nvPicPr>
        <xdr:cNvPr id="72" name="Picture 3375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705100" y="51564540"/>
          <a:ext cx="242316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2110740</xdr:colOff>
      <xdr:row>60</xdr:row>
      <xdr:rowOff>312420</xdr:rowOff>
    </xdr:from>
    <xdr:to>
      <xdr:col>1</xdr:col>
      <xdr:colOff>2115095</xdr:colOff>
      <xdr:row>60</xdr:row>
      <xdr:rowOff>312420</xdr:rowOff>
    </xdr:to>
    <xdr:pic>
      <xdr:nvPicPr>
        <xdr:cNvPr id="73" name="Picture 1024" descr="http://www.maislinger-snoli.com/typo3temp/pics/1003_01_fd631c2417.jpg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3230880" y="54795420"/>
          <a:ext cx="130302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2049780</xdr:colOff>
      <xdr:row>61</xdr:row>
      <xdr:rowOff>228600</xdr:rowOff>
    </xdr:from>
    <xdr:to>
      <xdr:col>1</xdr:col>
      <xdr:colOff>2054135</xdr:colOff>
      <xdr:row>61</xdr:row>
      <xdr:rowOff>228600</xdr:rowOff>
    </xdr:to>
    <xdr:pic>
      <xdr:nvPicPr>
        <xdr:cNvPr id="74" name="Picture 1025" descr="http://www.maislinger-snoli.com/typo3temp/pics/1004_bb1a002565.jpg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169920" y="55938420"/>
          <a:ext cx="133350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1821180</xdr:colOff>
      <xdr:row>63</xdr:row>
      <xdr:rowOff>396240</xdr:rowOff>
    </xdr:from>
    <xdr:to>
      <xdr:col>1</xdr:col>
      <xdr:colOff>1825535</xdr:colOff>
      <xdr:row>63</xdr:row>
      <xdr:rowOff>396240</xdr:rowOff>
    </xdr:to>
    <xdr:pic>
      <xdr:nvPicPr>
        <xdr:cNvPr id="75" name="Picture 2071" descr="master-ski-forestsport-ru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941320" y="57843420"/>
          <a:ext cx="236220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1927860</xdr:colOff>
      <xdr:row>64</xdr:row>
      <xdr:rowOff>281940</xdr:rowOff>
    </xdr:from>
    <xdr:to>
      <xdr:col>1</xdr:col>
      <xdr:colOff>1932215</xdr:colOff>
      <xdr:row>64</xdr:row>
      <xdr:rowOff>281940</xdr:rowOff>
    </xdr:to>
    <xdr:pic>
      <xdr:nvPicPr>
        <xdr:cNvPr id="76" name="Picture 2073" descr="ski-table 2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3048000" y="59298840"/>
          <a:ext cx="2026920" cy="10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1981200</xdr:colOff>
      <xdr:row>65</xdr:row>
      <xdr:rowOff>205740</xdr:rowOff>
    </xdr:from>
    <xdr:to>
      <xdr:col>1</xdr:col>
      <xdr:colOff>1985555</xdr:colOff>
      <xdr:row>65</xdr:row>
      <xdr:rowOff>205740</xdr:rowOff>
    </xdr:to>
    <xdr:pic>
      <xdr:nvPicPr>
        <xdr:cNvPr id="77" name="Picture 2075" descr="680 SM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101340" y="60678060"/>
          <a:ext cx="1615440" cy="1158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2095500</xdr:colOff>
      <xdr:row>66</xdr:row>
      <xdr:rowOff>289560</xdr:rowOff>
    </xdr:from>
    <xdr:to>
      <xdr:col>1</xdr:col>
      <xdr:colOff>2099855</xdr:colOff>
      <xdr:row>66</xdr:row>
      <xdr:rowOff>289560</xdr:rowOff>
    </xdr:to>
    <xdr:pic>
      <xdr:nvPicPr>
        <xdr:cNvPr id="78" name="Picture 2077" descr="skiman_1110_SM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3215640" y="62202060"/>
          <a:ext cx="1569720" cy="701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2019300</xdr:colOff>
      <xdr:row>67</xdr:row>
      <xdr:rowOff>167640</xdr:rowOff>
    </xdr:from>
    <xdr:to>
      <xdr:col>1</xdr:col>
      <xdr:colOff>2023655</xdr:colOff>
      <xdr:row>67</xdr:row>
      <xdr:rowOff>182880</xdr:rowOff>
    </xdr:to>
    <xdr:pic>
      <xdr:nvPicPr>
        <xdr:cNvPr id="79" name="Picture 2080" descr="1110_W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139440" y="63192660"/>
          <a:ext cx="2057400" cy="1158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1927860</xdr:colOff>
      <xdr:row>68</xdr:row>
      <xdr:rowOff>220980</xdr:rowOff>
    </xdr:from>
    <xdr:to>
      <xdr:col>1</xdr:col>
      <xdr:colOff>1932215</xdr:colOff>
      <xdr:row>68</xdr:row>
      <xdr:rowOff>220980</xdr:rowOff>
    </xdr:to>
    <xdr:pic>
      <xdr:nvPicPr>
        <xdr:cNvPr id="80" name="Picture 2081" descr="skiman_1003_SM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3048000" y="64701420"/>
          <a:ext cx="173736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1859280</xdr:colOff>
      <xdr:row>69</xdr:row>
      <xdr:rowOff>304800</xdr:rowOff>
    </xdr:from>
    <xdr:to>
      <xdr:col>1</xdr:col>
      <xdr:colOff>1863635</xdr:colOff>
      <xdr:row>69</xdr:row>
      <xdr:rowOff>304800</xdr:rowOff>
    </xdr:to>
    <xdr:pic>
      <xdr:nvPicPr>
        <xdr:cNvPr id="81" name="Picture 1024" descr="Утюг смазочный SKI GO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2979420" y="66012060"/>
          <a:ext cx="168402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43544</xdr:colOff>
      <xdr:row>10</xdr:row>
      <xdr:rowOff>228599</xdr:rowOff>
    </xdr:from>
    <xdr:to>
      <xdr:col>2</xdr:col>
      <xdr:colOff>1265228</xdr:colOff>
      <xdr:row>10</xdr:row>
      <xdr:rowOff>870856</xdr:rowOff>
    </xdr:to>
    <xdr:pic>
      <xdr:nvPicPr>
        <xdr:cNvPr id="83" name="Рисунок 82" descr="e4k4a0wyng1pyn0_109830a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559630" y="6215742"/>
          <a:ext cx="1221684" cy="642257"/>
        </a:xfrm>
        <a:prstGeom prst="rect">
          <a:avLst/>
        </a:prstGeom>
      </xdr:spPr>
    </xdr:pic>
    <xdr:clientData/>
  </xdr:twoCellAnchor>
  <xdr:twoCellAnchor editAs="oneCell">
    <xdr:from>
      <xdr:col>2</xdr:col>
      <xdr:colOff>311946</xdr:colOff>
      <xdr:row>11</xdr:row>
      <xdr:rowOff>10838</xdr:rowOff>
    </xdr:from>
    <xdr:to>
      <xdr:col>2</xdr:col>
      <xdr:colOff>928733</xdr:colOff>
      <xdr:row>11</xdr:row>
      <xdr:rowOff>1223891</xdr:rowOff>
    </xdr:to>
    <xdr:pic>
      <xdr:nvPicPr>
        <xdr:cNvPr id="85" name="Рисунок 84" descr="yf0dw6av64q08i8_bfa4f263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 rot="3418184">
          <a:off x="3529899" y="7471771"/>
          <a:ext cx="1213053" cy="616787"/>
        </a:xfrm>
        <a:prstGeom prst="rect">
          <a:avLst/>
        </a:prstGeom>
      </xdr:spPr>
    </xdr:pic>
    <xdr:clientData/>
  </xdr:twoCellAnchor>
  <xdr:twoCellAnchor editAs="oneCell">
    <xdr:from>
      <xdr:col>2</xdr:col>
      <xdr:colOff>119741</xdr:colOff>
      <xdr:row>12</xdr:row>
      <xdr:rowOff>87085</xdr:rowOff>
    </xdr:from>
    <xdr:to>
      <xdr:col>2</xdr:col>
      <xdr:colOff>1049381</xdr:colOff>
      <xdr:row>12</xdr:row>
      <xdr:rowOff>849085</xdr:rowOff>
    </xdr:to>
    <xdr:pic>
      <xdr:nvPicPr>
        <xdr:cNvPr id="86" name="Picture 6" descr="Липучка для беговых лыж с надписью RAY фото 16581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635827" y="8588828"/>
          <a:ext cx="92964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87085</xdr:colOff>
      <xdr:row>13</xdr:row>
      <xdr:rowOff>54428</xdr:rowOff>
    </xdr:from>
    <xdr:to>
      <xdr:col>2</xdr:col>
      <xdr:colOff>1169125</xdr:colOff>
      <xdr:row>13</xdr:row>
      <xdr:rowOff>885008</xdr:rowOff>
    </xdr:to>
    <xdr:pic>
      <xdr:nvPicPr>
        <xdr:cNvPr id="87" name="Picture 10" descr="Липучка для беговых лыж цветная фото 129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3603171" y="9622971"/>
          <a:ext cx="1082040" cy="830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87084</xdr:colOff>
      <xdr:row>14</xdr:row>
      <xdr:rowOff>141514</xdr:rowOff>
    </xdr:from>
    <xdr:to>
      <xdr:col>2</xdr:col>
      <xdr:colOff>1100544</xdr:colOff>
      <xdr:row>14</xdr:row>
      <xdr:rowOff>933994</xdr:rowOff>
    </xdr:to>
    <xdr:pic>
      <xdr:nvPicPr>
        <xdr:cNvPr id="88" name="Picture 11" descr="Липучка для горных лыж цветная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3603170" y="10787743"/>
          <a:ext cx="1013460" cy="792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10887</xdr:colOff>
      <xdr:row>15</xdr:row>
      <xdr:rowOff>217714</xdr:rowOff>
    </xdr:from>
    <xdr:to>
      <xdr:col>2</xdr:col>
      <xdr:colOff>1024347</xdr:colOff>
      <xdr:row>15</xdr:row>
      <xdr:rowOff>972094</xdr:rowOff>
    </xdr:to>
    <xdr:pic>
      <xdr:nvPicPr>
        <xdr:cNvPr id="89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526973" y="11930743"/>
          <a:ext cx="101346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119743</xdr:colOff>
      <xdr:row>16</xdr:row>
      <xdr:rowOff>130628</xdr:rowOff>
    </xdr:from>
    <xdr:to>
      <xdr:col>2</xdr:col>
      <xdr:colOff>1153885</xdr:colOff>
      <xdr:row>16</xdr:row>
      <xdr:rowOff>888999</xdr:rowOff>
    </xdr:to>
    <xdr:pic>
      <xdr:nvPicPr>
        <xdr:cNvPr id="90" name="Рисунок 89" descr="9ohtakyb8e6xnmk_c8c29167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635829" y="12975771"/>
          <a:ext cx="1034142" cy="7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87085</xdr:colOff>
      <xdr:row>17</xdr:row>
      <xdr:rowOff>10886</xdr:rowOff>
    </xdr:from>
    <xdr:to>
      <xdr:col>2</xdr:col>
      <xdr:colOff>1197428</xdr:colOff>
      <xdr:row>17</xdr:row>
      <xdr:rowOff>852598</xdr:rowOff>
    </xdr:to>
    <xdr:pic>
      <xdr:nvPicPr>
        <xdr:cNvPr id="91" name="Рисунок 90" descr="m3aof0e9e409g72_39a2cedf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603171" y="13879286"/>
          <a:ext cx="1110343" cy="841712"/>
        </a:xfrm>
        <a:prstGeom prst="rect">
          <a:avLst/>
        </a:prstGeom>
      </xdr:spPr>
    </xdr:pic>
    <xdr:clientData/>
  </xdr:twoCellAnchor>
  <xdr:twoCellAnchor editAs="oneCell">
    <xdr:from>
      <xdr:col>2</xdr:col>
      <xdr:colOff>87087</xdr:colOff>
      <xdr:row>18</xdr:row>
      <xdr:rowOff>228600</xdr:rowOff>
    </xdr:from>
    <xdr:to>
      <xdr:col>2</xdr:col>
      <xdr:colOff>1452823</xdr:colOff>
      <xdr:row>18</xdr:row>
      <xdr:rowOff>1153886</xdr:rowOff>
    </xdr:to>
    <xdr:pic>
      <xdr:nvPicPr>
        <xdr:cNvPr id="92" name="Рисунок 91" descr="1mw2xqiq0puy0fi_e68b5ca7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3603173" y="15000514"/>
          <a:ext cx="1365736" cy="925286"/>
        </a:xfrm>
        <a:prstGeom prst="rect">
          <a:avLst/>
        </a:prstGeom>
      </xdr:spPr>
    </xdr:pic>
    <xdr:clientData/>
  </xdr:twoCellAnchor>
  <xdr:twoCellAnchor editAs="oneCell">
    <xdr:from>
      <xdr:col>2</xdr:col>
      <xdr:colOff>10886</xdr:colOff>
      <xdr:row>19</xdr:row>
      <xdr:rowOff>195943</xdr:rowOff>
    </xdr:from>
    <xdr:to>
      <xdr:col>2</xdr:col>
      <xdr:colOff>1513114</xdr:colOff>
      <xdr:row>19</xdr:row>
      <xdr:rowOff>947057</xdr:rowOff>
    </xdr:to>
    <xdr:pic>
      <xdr:nvPicPr>
        <xdr:cNvPr id="94" name="Picture 80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526972" y="15740743"/>
          <a:ext cx="1502228" cy="751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10886</xdr:colOff>
      <xdr:row>20</xdr:row>
      <xdr:rowOff>130629</xdr:rowOff>
    </xdr:from>
    <xdr:to>
      <xdr:col>2</xdr:col>
      <xdr:colOff>1453719</xdr:colOff>
      <xdr:row>20</xdr:row>
      <xdr:rowOff>957942</xdr:rowOff>
    </xdr:to>
    <xdr:pic>
      <xdr:nvPicPr>
        <xdr:cNvPr id="95" name="Picture 800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526972" y="17014372"/>
          <a:ext cx="1442833" cy="827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87085</xdr:colOff>
      <xdr:row>21</xdr:row>
      <xdr:rowOff>185057</xdr:rowOff>
    </xdr:from>
    <xdr:to>
      <xdr:col>2</xdr:col>
      <xdr:colOff>1469934</xdr:colOff>
      <xdr:row>21</xdr:row>
      <xdr:rowOff>990600</xdr:rowOff>
    </xdr:to>
    <xdr:pic>
      <xdr:nvPicPr>
        <xdr:cNvPr id="96" name="Picture 798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3603171" y="18342428"/>
          <a:ext cx="1382849" cy="805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97972</xdr:colOff>
      <xdr:row>22</xdr:row>
      <xdr:rowOff>87086</xdr:rowOff>
    </xdr:from>
    <xdr:to>
      <xdr:col>2</xdr:col>
      <xdr:colOff>1482707</xdr:colOff>
      <xdr:row>22</xdr:row>
      <xdr:rowOff>892629</xdr:rowOff>
    </xdr:to>
    <xdr:pic>
      <xdr:nvPicPr>
        <xdr:cNvPr id="97" name="Picture 796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3614058" y="19583400"/>
          <a:ext cx="1384735" cy="805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23</xdr:row>
      <xdr:rowOff>108857</xdr:rowOff>
    </xdr:from>
    <xdr:to>
      <xdr:col>2</xdr:col>
      <xdr:colOff>1491826</xdr:colOff>
      <xdr:row>23</xdr:row>
      <xdr:rowOff>936171</xdr:rowOff>
    </xdr:to>
    <xdr:pic>
      <xdr:nvPicPr>
        <xdr:cNvPr id="98" name="Picture 804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3592286" y="20944114"/>
          <a:ext cx="1415626" cy="827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43543</xdr:colOff>
      <xdr:row>24</xdr:row>
      <xdr:rowOff>119743</xdr:rowOff>
    </xdr:from>
    <xdr:to>
      <xdr:col>2</xdr:col>
      <xdr:colOff>1447799</xdr:colOff>
      <xdr:row>24</xdr:row>
      <xdr:rowOff>936171</xdr:rowOff>
    </xdr:to>
    <xdr:pic>
      <xdr:nvPicPr>
        <xdr:cNvPr id="99" name="Picture 80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559629" y="22293943"/>
          <a:ext cx="1404256" cy="816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65314</xdr:colOff>
      <xdr:row>25</xdr:row>
      <xdr:rowOff>119743</xdr:rowOff>
    </xdr:from>
    <xdr:to>
      <xdr:col>2</xdr:col>
      <xdr:colOff>1442456</xdr:colOff>
      <xdr:row>25</xdr:row>
      <xdr:rowOff>892629</xdr:rowOff>
    </xdr:to>
    <xdr:pic>
      <xdr:nvPicPr>
        <xdr:cNvPr id="100" name="Picture 810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81400" y="23632886"/>
          <a:ext cx="1377142" cy="772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43543</xdr:colOff>
      <xdr:row>26</xdr:row>
      <xdr:rowOff>217714</xdr:rowOff>
    </xdr:from>
    <xdr:to>
      <xdr:col>2</xdr:col>
      <xdr:colOff>1491343</xdr:colOff>
      <xdr:row>26</xdr:row>
      <xdr:rowOff>1063534</xdr:rowOff>
    </xdr:to>
    <xdr:pic>
      <xdr:nvPicPr>
        <xdr:cNvPr id="101" name="Picture 808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559629" y="25069800"/>
          <a:ext cx="144780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130629</xdr:colOff>
      <xdr:row>27</xdr:row>
      <xdr:rowOff>228600</xdr:rowOff>
    </xdr:from>
    <xdr:to>
      <xdr:col>2</xdr:col>
      <xdr:colOff>1365069</xdr:colOff>
      <xdr:row>27</xdr:row>
      <xdr:rowOff>952500</xdr:rowOff>
    </xdr:to>
    <xdr:pic>
      <xdr:nvPicPr>
        <xdr:cNvPr id="102" name="Picture 812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3646715" y="26419629"/>
          <a:ext cx="123444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32658</xdr:colOff>
      <xdr:row>28</xdr:row>
      <xdr:rowOff>163286</xdr:rowOff>
    </xdr:from>
    <xdr:to>
      <xdr:col>2</xdr:col>
      <xdr:colOff>1483180</xdr:colOff>
      <xdr:row>28</xdr:row>
      <xdr:rowOff>1012372</xdr:rowOff>
    </xdr:to>
    <xdr:pic>
      <xdr:nvPicPr>
        <xdr:cNvPr id="103" name="Picture 814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48744" y="27693257"/>
          <a:ext cx="1450522" cy="849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412567</xdr:colOff>
      <xdr:row>71</xdr:row>
      <xdr:rowOff>271054</xdr:rowOff>
    </xdr:from>
    <xdr:to>
      <xdr:col>1</xdr:col>
      <xdr:colOff>1850570</xdr:colOff>
      <xdr:row>71</xdr:row>
      <xdr:rowOff>1036610</xdr:rowOff>
    </xdr:to>
    <xdr:pic>
      <xdr:nvPicPr>
        <xdr:cNvPr id="104" name="Рисунок 33" descr="l5za4aa36thly95_7985beb8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522910" y="61045997"/>
          <a:ext cx="1438003" cy="765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472440</xdr:colOff>
      <xdr:row>72</xdr:row>
      <xdr:rowOff>374469</xdr:rowOff>
    </xdr:from>
    <xdr:to>
      <xdr:col>1</xdr:col>
      <xdr:colOff>2164080</xdr:colOff>
      <xdr:row>72</xdr:row>
      <xdr:rowOff>1159329</xdr:rowOff>
    </xdr:to>
    <xdr:pic>
      <xdr:nvPicPr>
        <xdr:cNvPr id="10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582783" y="62303298"/>
          <a:ext cx="169164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324394</xdr:colOff>
      <xdr:row>74</xdr:row>
      <xdr:rowOff>185058</xdr:rowOff>
    </xdr:from>
    <xdr:to>
      <xdr:col>1</xdr:col>
      <xdr:colOff>2076994</xdr:colOff>
      <xdr:row>81</xdr:row>
      <xdr:rowOff>185058</xdr:rowOff>
    </xdr:to>
    <xdr:pic>
      <xdr:nvPicPr>
        <xdr:cNvPr id="10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434737" y="63583458"/>
          <a:ext cx="17526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144780</xdr:colOff>
      <xdr:row>88</xdr:row>
      <xdr:rowOff>82733</xdr:rowOff>
    </xdr:from>
    <xdr:to>
      <xdr:col>1</xdr:col>
      <xdr:colOff>2253343</xdr:colOff>
      <xdr:row>91</xdr:row>
      <xdr:rowOff>158924</xdr:rowOff>
    </xdr:to>
    <xdr:pic>
      <xdr:nvPicPr>
        <xdr:cNvPr id="108" name="Рисунок 48" descr="rhls1w39hstvs17_1a72408b.jpg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255123" y="66529133"/>
          <a:ext cx="2108563" cy="729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481149</xdr:colOff>
      <xdr:row>70</xdr:row>
      <xdr:rowOff>186145</xdr:rowOff>
    </xdr:from>
    <xdr:to>
      <xdr:col>1</xdr:col>
      <xdr:colOff>1833978</xdr:colOff>
      <xdr:row>70</xdr:row>
      <xdr:rowOff>1262742</xdr:rowOff>
    </xdr:to>
    <xdr:pic>
      <xdr:nvPicPr>
        <xdr:cNvPr id="109" name="Рисунок 49" descr="115885_0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591492" y="84169431"/>
          <a:ext cx="1352829" cy="10765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21772</xdr:colOff>
      <xdr:row>29</xdr:row>
      <xdr:rowOff>228600</xdr:rowOff>
    </xdr:from>
    <xdr:to>
      <xdr:col>2</xdr:col>
      <xdr:colOff>1491343</xdr:colOff>
      <xdr:row>29</xdr:row>
      <xdr:rowOff>910901</xdr:rowOff>
    </xdr:to>
    <xdr:pic>
      <xdr:nvPicPr>
        <xdr:cNvPr id="110" name="Picture 1473" descr="http://www.maislinger-snoli.com/typo3temp/pics/105_c075fe61fa.jpg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3537858" y="29097514"/>
          <a:ext cx="1469571" cy="682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119743</xdr:colOff>
      <xdr:row>30</xdr:row>
      <xdr:rowOff>32657</xdr:rowOff>
    </xdr:from>
    <xdr:to>
      <xdr:col>2</xdr:col>
      <xdr:colOff>1369423</xdr:colOff>
      <xdr:row>30</xdr:row>
      <xdr:rowOff>1251857</xdr:rowOff>
    </xdr:to>
    <xdr:pic>
      <xdr:nvPicPr>
        <xdr:cNvPr id="111" name="Picture 163" descr="http://luchski.ru/storage/photo/resized/xy_1100x700/g/c5w270pkgji960s_b0b66cd0.jpg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3635829" y="30240514"/>
          <a:ext cx="124968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21772</xdr:colOff>
      <xdr:row>31</xdr:row>
      <xdr:rowOff>32658</xdr:rowOff>
    </xdr:from>
    <xdr:to>
      <xdr:col>2</xdr:col>
      <xdr:colOff>1459660</xdr:colOff>
      <xdr:row>31</xdr:row>
      <xdr:rowOff>870858</xdr:rowOff>
    </xdr:to>
    <xdr:pic>
      <xdr:nvPicPr>
        <xdr:cNvPr id="112" name="Picture 2038" descr="Фибертекс .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537858" y="31579458"/>
          <a:ext cx="1437888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130629</xdr:colOff>
      <xdr:row>32</xdr:row>
      <xdr:rowOff>152400</xdr:rowOff>
    </xdr:from>
    <xdr:to>
      <xdr:col>2</xdr:col>
      <xdr:colOff>1433649</xdr:colOff>
      <xdr:row>32</xdr:row>
      <xdr:rowOff>1150620</xdr:rowOff>
    </xdr:to>
    <xdr:pic>
      <xdr:nvPicPr>
        <xdr:cNvPr id="113" name="Picture 164" descr="http://luchski.ru/storage/photo/resized/xy_1100x700/e/93rixvxssaiqjls_120dd7f5.jpg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3646715" y="33038143"/>
          <a:ext cx="130302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87086</xdr:colOff>
      <xdr:row>33</xdr:row>
      <xdr:rowOff>97971</xdr:rowOff>
    </xdr:from>
    <xdr:to>
      <xdr:col>2</xdr:col>
      <xdr:colOff>1426029</xdr:colOff>
      <xdr:row>33</xdr:row>
      <xdr:rowOff>859572</xdr:rowOff>
    </xdr:to>
    <xdr:pic>
      <xdr:nvPicPr>
        <xdr:cNvPr id="114" name="Picture 142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603172" y="34322657"/>
          <a:ext cx="1338943" cy="761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10886</xdr:colOff>
      <xdr:row>34</xdr:row>
      <xdr:rowOff>119742</xdr:rowOff>
    </xdr:from>
    <xdr:to>
      <xdr:col>2</xdr:col>
      <xdr:colOff>1502228</xdr:colOff>
      <xdr:row>34</xdr:row>
      <xdr:rowOff>948265</xdr:rowOff>
    </xdr:to>
    <xdr:pic>
      <xdr:nvPicPr>
        <xdr:cNvPr id="115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526972" y="35683371"/>
          <a:ext cx="1491342" cy="828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54428</xdr:colOff>
      <xdr:row>35</xdr:row>
      <xdr:rowOff>76200</xdr:rowOff>
    </xdr:from>
    <xdr:to>
      <xdr:col>2</xdr:col>
      <xdr:colOff>1472341</xdr:colOff>
      <xdr:row>35</xdr:row>
      <xdr:rowOff>859971</xdr:rowOff>
    </xdr:to>
    <xdr:pic>
      <xdr:nvPicPr>
        <xdr:cNvPr id="116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570514" y="33506229"/>
          <a:ext cx="1417913" cy="783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97972</xdr:colOff>
      <xdr:row>38</xdr:row>
      <xdr:rowOff>87085</xdr:rowOff>
    </xdr:from>
    <xdr:to>
      <xdr:col>2</xdr:col>
      <xdr:colOff>1410790</xdr:colOff>
      <xdr:row>38</xdr:row>
      <xdr:rowOff>936171</xdr:rowOff>
    </xdr:to>
    <xdr:pic>
      <xdr:nvPicPr>
        <xdr:cNvPr id="117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614058" y="35563628"/>
          <a:ext cx="1312818" cy="849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32657</xdr:colOff>
      <xdr:row>39</xdr:row>
      <xdr:rowOff>43543</xdr:rowOff>
    </xdr:from>
    <xdr:to>
      <xdr:col>2</xdr:col>
      <xdr:colOff>1495871</xdr:colOff>
      <xdr:row>39</xdr:row>
      <xdr:rowOff>718457</xdr:rowOff>
    </xdr:to>
    <xdr:pic>
      <xdr:nvPicPr>
        <xdr:cNvPr id="118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548743" y="36597772"/>
          <a:ext cx="1463214" cy="674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32657</xdr:colOff>
      <xdr:row>40</xdr:row>
      <xdr:rowOff>54429</xdr:rowOff>
    </xdr:from>
    <xdr:to>
      <xdr:col>2</xdr:col>
      <xdr:colOff>1484087</xdr:colOff>
      <xdr:row>40</xdr:row>
      <xdr:rowOff>838201</xdr:rowOff>
    </xdr:to>
    <xdr:pic>
      <xdr:nvPicPr>
        <xdr:cNvPr id="119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3548743" y="37338000"/>
          <a:ext cx="1451430" cy="7837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41</xdr:row>
      <xdr:rowOff>76200</xdr:rowOff>
    </xdr:from>
    <xdr:to>
      <xdr:col>2</xdr:col>
      <xdr:colOff>1463766</xdr:colOff>
      <xdr:row>41</xdr:row>
      <xdr:rowOff>772886</xdr:rowOff>
    </xdr:to>
    <xdr:pic>
      <xdr:nvPicPr>
        <xdr:cNvPr id="120" name="Picture 2047" descr="503_8178ae57eb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592286" y="38285057"/>
          <a:ext cx="1387566" cy="6966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108857</xdr:colOff>
      <xdr:row>61</xdr:row>
      <xdr:rowOff>326572</xdr:rowOff>
    </xdr:from>
    <xdr:to>
      <xdr:col>2</xdr:col>
      <xdr:colOff>1442357</xdr:colOff>
      <xdr:row>61</xdr:row>
      <xdr:rowOff>1134292</xdr:rowOff>
    </xdr:to>
    <xdr:pic>
      <xdr:nvPicPr>
        <xdr:cNvPr id="121" name="Picture 1025" descr="http://www.maislinger-snoli.com/typo3temp/pics/1004_bb1a002565.jpg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624943" y="50683886"/>
          <a:ext cx="133350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32657</xdr:colOff>
      <xdr:row>63</xdr:row>
      <xdr:rowOff>250372</xdr:rowOff>
    </xdr:from>
    <xdr:to>
      <xdr:col>2</xdr:col>
      <xdr:colOff>1475222</xdr:colOff>
      <xdr:row>63</xdr:row>
      <xdr:rowOff>859972</xdr:rowOff>
    </xdr:to>
    <xdr:pic>
      <xdr:nvPicPr>
        <xdr:cNvPr id="122" name="Picture 2071" descr="master-ski-forestsport-ru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548743" y="52371172"/>
          <a:ext cx="144256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10887</xdr:colOff>
      <xdr:row>64</xdr:row>
      <xdr:rowOff>206830</xdr:rowOff>
    </xdr:from>
    <xdr:to>
      <xdr:col>2</xdr:col>
      <xdr:colOff>1489061</xdr:colOff>
      <xdr:row>65</xdr:row>
      <xdr:rowOff>1</xdr:rowOff>
    </xdr:to>
    <xdr:pic>
      <xdr:nvPicPr>
        <xdr:cNvPr id="123" name="Picture 2073" descr="ski-table 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526973" y="53307344"/>
          <a:ext cx="1478174" cy="794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21772</xdr:colOff>
      <xdr:row>65</xdr:row>
      <xdr:rowOff>43542</xdr:rowOff>
    </xdr:from>
    <xdr:to>
      <xdr:col>2</xdr:col>
      <xdr:colOff>1464129</xdr:colOff>
      <xdr:row>65</xdr:row>
      <xdr:rowOff>1077685</xdr:rowOff>
    </xdr:to>
    <xdr:pic>
      <xdr:nvPicPr>
        <xdr:cNvPr id="124" name="Picture 2075" descr="680 SM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537858" y="54145542"/>
          <a:ext cx="1442357" cy="1034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54429</xdr:colOff>
      <xdr:row>66</xdr:row>
      <xdr:rowOff>87086</xdr:rowOff>
    </xdr:from>
    <xdr:to>
      <xdr:col>2</xdr:col>
      <xdr:colOff>1468151</xdr:colOff>
      <xdr:row>66</xdr:row>
      <xdr:rowOff>718457</xdr:rowOff>
    </xdr:to>
    <xdr:pic>
      <xdr:nvPicPr>
        <xdr:cNvPr id="125" name="Picture 2077" descr="skiman_1110_SM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570515" y="55528029"/>
          <a:ext cx="1413722" cy="6313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65314</xdr:colOff>
      <xdr:row>67</xdr:row>
      <xdr:rowOff>65316</xdr:rowOff>
    </xdr:from>
    <xdr:to>
      <xdr:col>2</xdr:col>
      <xdr:colOff>1476874</xdr:colOff>
      <xdr:row>67</xdr:row>
      <xdr:rowOff>859972</xdr:rowOff>
    </xdr:to>
    <xdr:pic>
      <xdr:nvPicPr>
        <xdr:cNvPr id="126" name="Picture 2080" descr="1110_W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581400" y="56159402"/>
          <a:ext cx="1411560" cy="794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97971</xdr:colOff>
      <xdr:row>68</xdr:row>
      <xdr:rowOff>76199</xdr:rowOff>
    </xdr:from>
    <xdr:to>
      <xdr:col>2</xdr:col>
      <xdr:colOff>1469571</xdr:colOff>
      <xdr:row>68</xdr:row>
      <xdr:rowOff>743952</xdr:rowOff>
    </xdr:to>
    <xdr:pic>
      <xdr:nvPicPr>
        <xdr:cNvPr id="127" name="Picture 2081" descr="skiman_1003_SM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614057" y="57128228"/>
          <a:ext cx="1371600" cy="667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97971</xdr:colOff>
      <xdr:row>69</xdr:row>
      <xdr:rowOff>43543</xdr:rowOff>
    </xdr:from>
    <xdr:to>
      <xdr:col>2</xdr:col>
      <xdr:colOff>1351874</xdr:colOff>
      <xdr:row>69</xdr:row>
      <xdr:rowOff>979715</xdr:rowOff>
    </xdr:to>
    <xdr:pic>
      <xdr:nvPicPr>
        <xdr:cNvPr id="128" name="Picture 1024" descr="Утюг смазочный SKI GO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614057" y="57977314"/>
          <a:ext cx="1253903" cy="936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87085</xdr:colOff>
      <xdr:row>36</xdr:row>
      <xdr:rowOff>119742</xdr:rowOff>
    </xdr:from>
    <xdr:to>
      <xdr:col>2</xdr:col>
      <xdr:colOff>1437254</xdr:colOff>
      <xdr:row>36</xdr:row>
      <xdr:rowOff>805543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3603171" y="34475056"/>
          <a:ext cx="1350169" cy="6858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68580</xdr:colOff>
      <xdr:row>37</xdr:row>
      <xdr:rowOff>65315</xdr:rowOff>
    </xdr:from>
    <xdr:to>
      <xdr:col>2</xdr:col>
      <xdr:colOff>1471649</xdr:colOff>
      <xdr:row>37</xdr:row>
      <xdr:rowOff>620486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3584666" y="35324144"/>
          <a:ext cx="1403069" cy="55517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206828</xdr:colOff>
      <xdr:row>42</xdr:row>
      <xdr:rowOff>76199</xdr:rowOff>
    </xdr:from>
    <xdr:to>
      <xdr:col>2</xdr:col>
      <xdr:colOff>1363980</xdr:colOff>
      <xdr:row>42</xdr:row>
      <xdr:rowOff>542390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3722914" y="39667542"/>
          <a:ext cx="1157152" cy="46619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206829</xdr:colOff>
      <xdr:row>45</xdr:row>
      <xdr:rowOff>87086</xdr:rowOff>
    </xdr:from>
    <xdr:to>
      <xdr:col>2</xdr:col>
      <xdr:colOff>1266009</xdr:colOff>
      <xdr:row>45</xdr:row>
      <xdr:rowOff>612866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3722915" y="41724943"/>
          <a:ext cx="1059180" cy="52578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206255</xdr:colOff>
      <xdr:row>47</xdr:row>
      <xdr:rowOff>206826</xdr:rowOff>
    </xdr:from>
    <xdr:to>
      <xdr:col>2</xdr:col>
      <xdr:colOff>1318260</xdr:colOff>
      <xdr:row>47</xdr:row>
      <xdr:rowOff>740227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3722341" y="43346912"/>
          <a:ext cx="1112005" cy="5334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174171</xdr:colOff>
      <xdr:row>46</xdr:row>
      <xdr:rowOff>108856</xdr:rowOff>
    </xdr:from>
    <xdr:to>
      <xdr:col>2</xdr:col>
      <xdr:colOff>1287780</xdr:colOff>
      <xdr:row>46</xdr:row>
      <xdr:rowOff>595475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3690257" y="42476056"/>
          <a:ext cx="1113609" cy="48661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141513</xdr:colOff>
      <xdr:row>43</xdr:row>
      <xdr:rowOff>97971</xdr:rowOff>
    </xdr:from>
    <xdr:to>
      <xdr:col>2</xdr:col>
      <xdr:colOff>1372518</xdr:colOff>
      <xdr:row>43</xdr:row>
      <xdr:rowOff>620484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3657599" y="40309800"/>
          <a:ext cx="1231005" cy="5225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177687</xdr:colOff>
      <xdr:row>44</xdr:row>
      <xdr:rowOff>76200</xdr:rowOff>
    </xdr:from>
    <xdr:to>
      <xdr:col>2</xdr:col>
      <xdr:colOff>1346563</xdr:colOff>
      <xdr:row>44</xdr:row>
      <xdr:rowOff>620486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3693773" y="41017371"/>
          <a:ext cx="1168876" cy="5442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495300</xdr:colOff>
      <xdr:row>0</xdr:row>
      <xdr:rowOff>0</xdr:rowOff>
    </xdr:from>
    <xdr:to>
      <xdr:col>20</xdr:col>
      <xdr:colOff>457200</xdr:colOff>
      <xdr:row>10</xdr:row>
      <xdr:rowOff>269240</xdr:rowOff>
    </xdr:to>
    <xdr:sp macro="" textlink="">
      <xdr:nvSpPr>
        <xdr:cNvPr id="2" name="AutoShape 1320" descr="https://apf.mail.ru/cgi-bin/readmsg/shamov_meh_NNN.jpg?id=14262522030000000696%3B0%3B1&amp;x-email=luch.ski%40mail.ru&amp;exif=1&amp;bs=3141&amp;bl=125869&amp;ct=image%2Fjpeg&amp;cn=shamov_meh_NNN.jpg&amp;cte=binary"/>
        <xdr:cNvSpPr>
          <a:spLocks noChangeAspect="1" noChangeArrowheads="1"/>
        </xdr:cNvSpPr>
      </xdr:nvSpPr>
      <xdr:spPr bwMode="auto">
        <a:xfrm>
          <a:off x="14317980" y="0"/>
          <a:ext cx="7581900" cy="5623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1836420</xdr:colOff>
      <xdr:row>0</xdr:row>
      <xdr:rowOff>0</xdr:rowOff>
    </xdr:from>
    <xdr:to>
      <xdr:col>1</xdr:col>
      <xdr:colOff>1836420</xdr:colOff>
      <xdr:row>5</xdr:row>
      <xdr:rowOff>314960</xdr:rowOff>
    </xdr:to>
    <xdr:pic>
      <xdr:nvPicPr>
        <xdr:cNvPr id="3" name="Рисунок 3" descr="z5qh8wxht3dil0v_39cb0f1d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6560" y="0"/>
          <a:ext cx="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1783080</xdr:colOff>
      <xdr:row>0</xdr:row>
      <xdr:rowOff>0</xdr:rowOff>
    </xdr:from>
    <xdr:to>
      <xdr:col>1</xdr:col>
      <xdr:colOff>1783080</xdr:colOff>
      <xdr:row>4</xdr:row>
      <xdr:rowOff>1066800</xdr:rowOff>
    </xdr:to>
    <xdr:pic>
      <xdr:nvPicPr>
        <xdr:cNvPr id="11" name="Рисунок 21" descr="qyyskgjm9iyewou_17d17cc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03220" y="0"/>
          <a:ext cx="0" cy="1744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1714500</xdr:colOff>
      <xdr:row>0</xdr:row>
      <xdr:rowOff>0</xdr:rowOff>
    </xdr:from>
    <xdr:to>
      <xdr:col>1</xdr:col>
      <xdr:colOff>1714500</xdr:colOff>
      <xdr:row>6</xdr:row>
      <xdr:rowOff>162560</xdr:rowOff>
    </xdr:to>
    <xdr:pic>
      <xdr:nvPicPr>
        <xdr:cNvPr id="15" name="Рисунок 29" descr="ey83eiodv59ij6h_990a39e6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34640" y="0"/>
          <a:ext cx="0" cy="232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1661160</xdr:colOff>
      <xdr:row>0</xdr:row>
      <xdr:rowOff>0</xdr:rowOff>
    </xdr:from>
    <xdr:to>
      <xdr:col>1</xdr:col>
      <xdr:colOff>1661160</xdr:colOff>
      <xdr:row>6</xdr:row>
      <xdr:rowOff>314960</xdr:rowOff>
    </xdr:to>
    <xdr:pic>
      <xdr:nvPicPr>
        <xdr:cNvPr id="16" name="Рисунок 31" descr="оранжевая форма1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81300" y="0"/>
          <a:ext cx="0" cy="2461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1645920</xdr:colOff>
      <xdr:row>0</xdr:row>
      <xdr:rowOff>0</xdr:rowOff>
    </xdr:from>
    <xdr:to>
      <xdr:col>1</xdr:col>
      <xdr:colOff>1645920</xdr:colOff>
      <xdr:row>5</xdr:row>
      <xdr:rowOff>353060</xdr:rowOff>
    </xdr:to>
    <xdr:pic>
      <xdr:nvPicPr>
        <xdr:cNvPr id="18" name="Рисунок 33" descr="hi0qcrntq40n8zw_8c88df73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766060" y="0"/>
          <a:ext cx="0" cy="2125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1744980</xdr:colOff>
      <xdr:row>0</xdr:row>
      <xdr:rowOff>0</xdr:rowOff>
    </xdr:from>
    <xdr:to>
      <xdr:col>1</xdr:col>
      <xdr:colOff>1744980</xdr:colOff>
      <xdr:row>5</xdr:row>
      <xdr:rowOff>132080</xdr:rowOff>
    </xdr:to>
    <xdr:pic>
      <xdr:nvPicPr>
        <xdr:cNvPr id="22" name="Рисунок 40" descr="IMG_20160311_223842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865120" y="0"/>
          <a:ext cx="0" cy="1920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1729740</xdr:colOff>
      <xdr:row>0</xdr:row>
      <xdr:rowOff>0</xdr:rowOff>
    </xdr:from>
    <xdr:to>
      <xdr:col>1</xdr:col>
      <xdr:colOff>1729740</xdr:colOff>
      <xdr:row>5</xdr:row>
      <xdr:rowOff>162560</xdr:rowOff>
    </xdr:to>
    <xdr:pic>
      <xdr:nvPicPr>
        <xdr:cNvPr id="23" name="Рисунок 41" descr="IMG_20160310_222838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849880" y="0"/>
          <a:ext cx="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1729740</xdr:colOff>
      <xdr:row>0</xdr:row>
      <xdr:rowOff>0</xdr:rowOff>
    </xdr:from>
    <xdr:to>
      <xdr:col>1</xdr:col>
      <xdr:colOff>1729740</xdr:colOff>
      <xdr:row>5</xdr:row>
      <xdr:rowOff>162560</xdr:rowOff>
    </xdr:to>
    <xdr:pic>
      <xdr:nvPicPr>
        <xdr:cNvPr id="24" name="Рисунок 42" descr="IMG_20160310_222838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849880" y="0"/>
          <a:ext cx="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1470660</xdr:colOff>
      <xdr:row>0</xdr:row>
      <xdr:rowOff>0</xdr:rowOff>
    </xdr:from>
    <xdr:to>
      <xdr:col>1</xdr:col>
      <xdr:colOff>1470660</xdr:colOff>
      <xdr:row>6</xdr:row>
      <xdr:rowOff>223520</xdr:rowOff>
    </xdr:to>
    <xdr:pic>
      <xdr:nvPicPr>
        <xdr:cNvPr id="25" name="Рисунок 43" descr="синяя форма3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590800" y="0"/>
          <a:ext cx="0" cy="2385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1775460</xdr:colOff>
      <xdr:row>0</xdr:row>
      <xdr:rowOff>0</xdr:rowOff>
    </xdr:from>
    <xdr:to>
      <xdr:col>1</xdr:col>
      <xdr:colOff>1775460</xdr:colOff>
      <xdr:row>5</xdr:row>
      <xdr:rowOff>162560</xdr:rowOff>
    </xdr:to>
    <xdr:pic>
      <xdr:nvPicPr>
        <xdr:cNvPr id="27" name="Рисунок 49" descr="attach-636041973370614740.jpg"/>
        <xdr:cNvPicPr>
          <a:picLocks noChangeAspect="1"/>
        </xdr:cNvPicPr>
      </xdr:nvPicPr>
      <xdr:blipFill>
        <a:blip xmlns:r="http://schemas.openxmlformats.org/officeDocument/2006/relationships" r:embed="rId9"/>
        <a:srcRect t="17957" r="499" b="12682"/>
        <a:stretch>
          <a:fillRect/>
        </a:stretch>
      </xdr:blipFill>
      <xdr:spPr bwMode="auto">
        <a:xfrm>
          <a:off x="2895600" y="0"/>
          <a:ext cx="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447040</xdr:colOff>
      <xdr:row>4</xdr:row>
      <xdr:rowOff>180340</xdr:rowOff>
    </xdr:from>
    <xdr:to>
      <xdr:col>1</xdr:col>
      <xdr:colOff>2265680</xdr:colOff>
      <xdr:row>4</xdr:row>
      <xdr:rowOff>1038496</xdr:rowOff>
    </xdr:to>
    <xdr:pic>
      <xdr:nvPicPr>
        <xdr:cNvPr id="28" name="Рисунок 2" descr="logo1.jpg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7040" y="180340"/>
          <a:ext cx="2428240" cy="8581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495300</xdr:colOff>
      <xdr:row>26</xdr:row>
      <xdr:rowOff>0</xdr:rowOff>
    </xdr:from>
    <xdr:to>
      <xdr:col>20</xdr:col>
      <xdr:colOff>457200</xdr:colOff>
      <xdr:row>50</xdr:row>
      <xdr:rowOff>106680</xdr:rowOff>
    </xdr:to>
    <xdr:sp macro="" textlink="">
      <xdr:nvSpPr>
        <xdr:cNvPr id="29" name="AutoShape 1320" descr="https://apf.mail.ru/cgi-bin/readmsg/shamov_meh_NNN.jpg?id=14262522030000000696%3B0%3B1&amp;x-email=luch.ski%40mail.ru&amp;exif=1&amp;bs=3141&amp;bl=125869&amp;ct=image%2Fjpeg&amp;cn=shamov_meh_NNN.jpg&amp;cte=binary"/>
        <xdr:cNvSpPr>
          <a:spLocks noChangeAspect="1" noChangeArrowheads="1"/>
        </xdr:cNvSpPr>
      </xdr:nvSpPr>
      <xdr:spPr bwMode="auto">
        <a:xfrm>
          <a:off x="14317980" y="18996660"/>
          <a:ext cx="7604760" cy="413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3657600</xdr:colOff>
      <xdr:row>10</xdr:row>
      <xdr:rowOff>0</xdr:rowOff>
    </xdr:from>
    <xdr:to>
      <xdr:col>2</xdr:col>
      <xdr:colOff>2540</xdr:colOff>
      <xdr:row>11</xdr:row>
      <xdr:rowOff>40640</xdr:rowOff>
    </xdr:to>
    <xdr:pic>
      <xdr:nvPicPr>
        <xdr:cNvPr id="30" name="Рисунок 57" descr="nt78wtlzx9hlgqy_ba54f953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77740" y="6926580"/>
          <a:ext cx="0" cy="1150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1866900</xdr:colOff>
      <xdr:row>14</xdr:row>
      <xdr:rowOff>182880</xdr:rowOff>
    </xdr:from>
    <xdr:to>
      <xdr:col>1</xdr:col>
      <xdr:colOff>1866900</xdr:colOff>
      <xdr:row>15</xdr:row>
      <xdr:rowOff>170180</xdr:rowOff>
    </xdr:to>
    <xdr:pic>
      <xdr:nvPicPr>
        <xdr:cNvPr id="31" name="Рисунок 59" descr="j2bqmgsc006ldo2_4ba586bc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987040" y="9852660"/>
          <a:ext cx="0" cy="1318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1783080</xdr:colOff>
      <xdr:row>26</xdr:row>
      <xdr:rowOff>0</xdr:rowOff>
    </xdr:from>
    <xdr:to>
      <xdr:col>1</xdr:col>
      <xdr:colOff>1783080</xdr:colOff>
      <xdr:row>32</xdr:row>
      <xdr:rowOff>0</xdr:rowOff>
    </xdr:to>
    <xdr:pic>
      <xdr:nvPicPr>
        <xdr:cNvPr id="36" name="Рисунок 95" descr="qyyskgjm9iyewou_17d17cc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03220" y="18996660"/>
          <a:ext cx="0" cy="1005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1714500</xdr:colOff>
      <xdr:row>24</xdr:row>
      <xdr:rowOff>15240</xdr:rowOff>
    </xdr:from>
    <xdr:to>
      <xdr:col>1</xdr:col>
      <xdr:colOff>1714500</xdr:colOff>
      <xdr:row>25</xdr:row>
      <xdr:rowOff>223520</xdr:rowOff>
    </xdr:to>
    <xdr:pic>
      <xdr:nvPicPr>
        <xdr:cNvPr id="41" name="Рисунок 124" descr="ey83eiodv59ij6h_990a39e6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34640" y="17640300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1661160</xdr:colOff>
      <xdr:row>26</xdr:row>
      <xdr:rowOff>0</xdr:rowOff>
    </xdr:from>
    <xdr:to>
      <xdr:col>1</xdr:col>
      <xdr:colOff>1661160</xdr:colOff>
      <xdr:row>36</xdr:row>
      <xdr:rowOff>0</xdr:rowOff>
    </xdr:to>
    <xdr:pic>
      <xdr:nvPicPr>
        <xdr:cNvPr id="42" name="Рисунок 126" descr="оранжевая форма1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81300" y="18996660"/>
          <a:ext cx="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3467100</xdr:colOff>
      <xdr:row>17</xdr:row>
      <xdr:rowOff>0</xdr:rowOff>
    </xdr:from>
    <xdr:to>
      <xdr:col>2</xdr:col>
      <xdr:colOff>2540</xdr:colOff>
      <xdr:row>18</xdr:row>
      <xdr:rowOff>71120</xdr:rowOff>
    </xdr:to>
    <xdr:pic>
      <xdr:nvPicPr>
        <xdr:cNvPr id="43" name="Рисунок 128" descr="n50y9r0ea2s4jcx_a05af085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587240" y="12908280"/>
          <a:ext cx="0" cy="1402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1744980</xdr:colOff>
      <xdr:row>26</xdr:row>
      <xdr:rowOff>0</xdr:rowOff>
    </xdr:from>
    <xdr:to>
      <xdr:col>1</xdr:col>
      <xdr:colOff>1744980</xdr:colOff>
      <xdr:row>33</xdr:row>
      <xdr:rowOff>0</xdr:rowOff>
    </xdr:to>
    <xdr:pic>
      <xdr:nvPicPr>
        <xdr:cNvPr id="46" name="Рисунок 135" descr="IMG_20160311_223842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865120" y="18996660"/>
          <a:ext cx="0" cy="1173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1729740</xdr:colOff>
      <xdr:row>26</xdr:row>
      <xdr:rowOff>0</xdr:rowOff>
    </xdr:from>
    <xdr:to>
      <xdr:col>1</xdr:col>
      <xdr:colOff>1729740</xdr:colOff>
      <xdr:row>33</xdr:row>
      <xdr:rowOff>0</xdr:rowOff>
    </xdr:to>
    <xdr:pic>
      <xdr:nvPicPr>
        <xdr:cNvPr id="47" name="Рисунок 136" descr="IMG_20160310_222838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849880" y="18996660"/>
          <a:ext cx="0" cy="1173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1729740</xdr:colOff>
      <xdr:row>26</xdr:row>
      <xdr:rowOff>0</xdr:rowOff>
    </xdr:from>
    <xdr:to>
      <xdr:col>1</xdr:col>
      <xdr:colOff>1729740</xdr:colOff>
      <xdr:row>33</xdr:row>
      <xdr:rowOff>0</xdr:rowOff>
    </xdr:to>
    <xdr:pic>
      <xdr:nvPicPr>
        <xdr:cNvPr id="48" name="Рисунок 137" descr="IMG_20160310_222838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849880" y="18996660"/>
          <a:ext cx="0" cy="1173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2019300</xdr:colOff>
      <xdr:row>26</xdr:row>
      <xdr:rowOff>0</xdr:rowOff>
    </xdr:from>
    <xdr:to>
      <xdr:col>1</xdr:col>
      <xdr:colOff>2021840</xdr:colOff>
      <xdr:row>26</xdr:row>
      <xdr:rowOff>0</xdr:rowOff>
    </xdr:to>
    <xdr:pic>
      <xdr:nvPicPr>
        <xdr:cNvPr id="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139440" y="189966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1889760</xdr:colOff>
      <xdr:row>26</xdr:row>
      <xdr:rowOff>0</xdr:rowOff>
    </xdr:from>
    <xdr:to>
      <xdr:col>1</xdr:col>
      <xdr:colOff>1892300</xdr:colOff>
      <xdr:row>26</xdr:row>
      <xdr:rowOff>0</xdr:rowOff>
    </xdr:to>
    <xdr:pic>
      <xdr:nvPicPr>
        <xdr:cNvPr id="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009900" y="189966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1623060</xdr:colOff>
      <xdr:row>26</xdr:row>
      <xdr:rowOff>0</xdr:rowOff>
    </xdr:from>
    <xdr:to>
      <xdr:col>1</xdr:col>
      <xdr:colOff>1623060</xdr:colOff>
      <xdr:row>26</xdr:row>
      <xdr:rowOff>0</xdr:rowOff>
    </xdr:to>
    <xdr:pic>
      <xdr:nvPicPr>
        <xdr:cNvPr id="51" name="Picture 1" descr="http://ars-wear.ru/data/imagegallery/e74360de-0fc5-cfa6-529f-27517bf08514/36bcb341-b793-ca76-3140-6484290848fe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 l="19571" t="6708" r="25104"/>
        <a:stretch>
          <a:fillRect/>
        </a:stretch>
      </xdr:blipFill>
      <xdr:spPr bwMode="auto">
        <a:xfrm>
          <a:off x="2743200" y="189966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3817620</xdr:colOff>
      <xdr:row>11</xdr:row>
      <xdr:rowOff>91440</xdr:rowOff>
    </xdr:from>
    <xdr:to>
      <xdr:col>2</xdr:col>
      <xdr:colOff>2540</xdr:colOff>
      <xdr:row>11</xdr:row>
      <xdr:rowOff>502920</xdr:rowOff>
    </xdr:to>
    <xdr:pic>
      <xdr:nvPicPr>
        <xdr:cNvPr id="52" name="Рисунок 158" descr="2sxa7rno1gi1tlk_598b007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37760" y="7787640"/>
          <a:ext cx="0" cy="1249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1950720</xdr:colOff>
      <xdr:row>16</xdr:row>
      <xdr:rowOff>190500</xdr:rowOff>
    </xdr:from>
    <xdr:to>
      <xdr:col>1</xdr:col>
      <xdr:colOff>1953260</xdr:colOff>
      <xdr:row>16</xdr:row>
      <xdr:rowOff>190500</xdr:rowOff>
    </xdr:to>
    <xdr:pic>
      <xdr:nvPicPr>
        <xdr:cNvPr id="57" name="Рисунок 73" descr="3wd80h3pj34eh8t_e6ccae2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070860" y="11231880"/>
          <a:ext cx="119634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20</xdr:row>
      <xdr:rowOff>182880</xdr:rowOff>
    </xdr:from>
    <xdr:to>
      <xdr:col>1</xdr:col>
      <xdr:colOff>1836420</xdr:colOff>
      <xdr:row>21</xdr:row>
      <xdr:rowOff>40640</xdr:rowOff>
    </xdr:to>
    <xdr:pic>
      <xdr:nvPicPr>
        <xdr:cNvPr id="58" name="Рисунок 77" descr="3wd80h3pj34eh8t_e6ccae2 (1) копия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956560" y="15232380"/>
          <a:ext cx="135636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822960</xdr:colOff>
      <xdr:row>7</xdr:row>
      <xdr:rowOff>375921</xdr:rowOff>
    </xdr:from>
    <xdr:to>
      <xdr:col>1</xdr:col>
      <xdr:colOff>1511063</xdr:colOff>
      <xdr:row>9</xdr:row>
      <xdr:rowOff>426721</xdr:rowOff>
    </xdr:to>
    <xdr:pic>
      <xdr:nvPicPr>
        <xdr:cNvPr id="60" name="Рисунок 161" descr="c6tpgr18azb0fdm_a95fc50b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32560" y="4429761"/>
          <a:ext cx="688103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853440</xdr:colOff>
      <xdr:row>11</xdr:row>
      <xdr:rowOff>30481</xdr:rowOff>
    </xdr:from>
    <xdr:to>
      <xdr:col>1</xdr:col>
      <xdr:colOff>1452880</xdr:colOff>
      <xdr:row>12</xdr:row>
      <xdr:rowOff>452576</xdr:rowOff>
    </xdr:to>
    <xdr:pic>
      <xdr:nvPicPr>
        <xdr:cNvPr id="61" name="Рисунок 162" descr="mh0m8b1r0tjy80a_35ff93a6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463040" y="5750561"/>
          <a:ext cx="599440" cy="930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873760</xdr:colOff>
      <xdr:row>14</xdr:row>
      <xdr:rowOff>30480</xdr:rowOff>
    </xdr:from>
    <xdr:to>
      <xdr:col>1</xdr:col>
      <xdr:colOff>1483360</xdr:colOff>
      <xdr:row>15</xdr:row>
      <xdr:rowOff>459863</xdr:rowOff>
    </xdr:to>
    <xdr:pic>
      <xdr:nvPicPr>
        <xdr:cNvPr id="62" name="Рисунок 163" descr="jsl63c5oaovfpbz_171560cc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483360" y="7457440"/>
          <a:ext cx="609600" cy="937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822960</xdr:colOff>
      <xdr:row>16</xdr:row>
      <xdr:rowOff>579121</xdr:rowOff>
    </xdr:from>
    <xdr:to>
      <xdr:col>1</xdr:col>
      <xdr:colOff>1534160</xdr:colOff>
      <xdr:row>16</xdr:row>
      <xdr:rowOff>1553057</xdr:rowOff>
    </xdr:to>
    <xdr:pic>
      <xdr:nvPicPr>
        <xdr:cNvPr id="63" name="Рисунок 73" descr="3wd80h3pj34eh8t_e6ccae2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32560" y="9204961"/>
          <a:ext cx="711200" cy="9739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873760</xdr:colOff>
      <xdr:row>17</xdr:row>
      <xdr:rowOff>416560</xdr:rowOff>
    </xdr:from>
    <xdr:to>
      <xdr:col>1</xdr:col>
      <xdr:colOff>1534160</xdr:colOff>
      <xdr:row>19</xdr:row>
      <xdr:rowOff>431773</xdr:rowOff>
    </xdr:to>
    <xdr:pic>
      <xdr:nvPicPr>
        <xdr:cNvPr id="64" name="Рисунок 164" descr="cyebd0jx0kpu0b4_3bf532f6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483360" y="11115040"/>
          <a:ext cx="660400" cy="10312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792480</xdr:colOff>
      <xdr:row>20</xdr:row>
      <xdr:rowOff>426720</xdr:rowOff>
    </xdr:from>
    <xdr:to>
      <xdr:col>1</xdr:col>
      <xdr:colOff>1656080</xdr:colOff>
      <xdr:row>22</xdr:row>
      <xdr:rowOff>421635</xdr:rowOff>
    </xdr:to>
    <xdr:pic>
      <xdr:nvPicPr>
        <xdr:cNvPr id="65" name="Рисунок 77" descr="3wd80h3pj34eh8t_e6ccae2 (1) копия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402080" y="12588240"/>
          <a:ext cx="863600" cy="1010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955040</xdr:colOff>
      <xdr:row>23</xdr:row>
      <xdr:rowOff>416561</xdr:rowOff>
    </xdr:from>
    <xdr:to>
      <xdr:col>1</xdr:col>
      <xdr:colOff>1362618</xdr:colOff>
      <xdr:row>25</xdr:row>
      <xdr:rowOff>406401</xdr:rowOff>
    </xdr:to>
    <xdr:pic>
      <xdr:nvPicPr>
        <xdr:cNvPr id="66" name="Рисунок 79" descr="1fellzzpeo8ss7e_f14c6998 копия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564640" y="14284961"/>
          <a:ext cx="407578" cy="1005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luchski.ru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uchski.ru/product/kurtka-razminochnaya-ray-ws-model-star-woman-malinovyy-chernyy-26833/" TargetMode="External"/><Relationship Id="rId3" Type="http://schemas.openxmlformats.org/officeDocument/2006/relationships/hyperlink" Target="https://www.luchski.ru/product/kurtka-razminochnaya-ray-ws-model-star-woman-malinovyy-chernyy-26833/" TargetMode="External"/><Relationship Id="rId7" Type="http://schemas.openxmlformats.org/officeDocument/2006/relationships/hyperlink" Target="https://www.luchski.ru/product/kurtka-razminochnaya-ray-ws-model-star-woman-malinovyy-chernyy-26833/" TargetMode="External"/><Relationship Id="rId2" Type="http://schemas.openxmlformats.org/officeDocument/2006/relationships/hyperlink" Target="https://www.luchski.ru/product/kurtka-razminochnaya-ray-ws-model-star-woman-malinovyy-chernyy-26833/" TargetMode="External"/><Relationship Id="rId1" Type="http://schemas.openxmlformats.org/officeDocument/2006/relationships/hyperlink" Target="https://www.luchski.ru/product/kurtka-razminochnaya-ray-ws-model-star-woman-malinovyy-chernyy-26833/" TargetMode="External"/><Relationship Id="rId6" Type="http://schemas.openxmlformats.org/officeDocument/2006/relationships/hyperlink" Target="https://www.luchski.ru/product/kurtka-razminochnaya-ray-ws-model-star-woman-malinovyy-chernyy-26833/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s://www.luchski.ru/product/kurtka-razminochnaya-ray-ws-model-star-woman-malinovyy-chernyy-26833/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https://www.luchski.ru/product/kurtka-razminochnaya-ray-ws-model-star-woman-malinovyy-chernyy-26833/" TargetMode="External"/><Relationship Id="rId9" Type="http://schemas.openxmlformats.org/officeDocument/2006/relationships/hyperlink" Target="https://www.luchski.ru/product/kurtka-razminochnaya-ray-ws-model-star-woman-malinovyy-chernyy-26833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FF"/>
  </sheetPr>
  <dimension ref="A1:F38"/>
  <sheetViews>
    <sheetView topLeftCell="A22" workbookViewId="0">
      <selection activeCell="K10" sqref="K10"/>
    </sheetView>
  </sheetViews>
  <sheetFormatPr defaultColWidth="9.109375" defaultRowHeight="14.4"/>
  <cols>
    <col min="1" max="1" width="43.5546875" style="231" customWidth="1"/>
    <col min="2" max="2" width="43" style="231" customWidth="1"/>
    <col min="3" max="16384" width="9.109375" style="231"/>
  </cols>
  <sheetData>
    <row r="1" spans="1:2" ht="71.400000000000006" customHeight="1">
      <c r="A1" s="262" t="s">
        <v>947</v>
      </c>
      <c r="B1" s="263"/>
    </row>
    <row r="2" spans="1:2">
      <c r="A2" s="264" t="s">
        <v>144</v>
      </c>
      <c r="B2" s="265"/>
    </row>
    <row r="3" spans="1:2">
      <c r="A3" s="264" t="s">
        <v>152</v>
      </c>
      <c r="B3" s="265"/>
    </row>
    <row r="4" spans="1:2" s="232" customFormat="1" ht="24.6">
      <c r="A4" s="274"/>
      <c r="B4" s="266"/>
    </row>
    <row r="5" spans="1:2" ht="7.5" customHeight="1">
      <c r="A5" s="267"/>
      <c r="B5" s="268"/>
    </row>
    <row r="6" spans="1:2" s="233" customFormat="1" ht="18.600000000000001" customHeight="1">
      <c r="A6" s="269"/>
      <c r="B6" s="270"/>
    </row>
    <row r="7" spans="1:2" s="233" customFormat="1" ht="17.399999999999999" customHeight="1">
      <c r="A7" s="271" t="s">
        <v>563</v>
      </c>
      <c r="B7" s="272" t="s">
        <v>564</v>
      </c>
    </row>
    <row r="8" spans="1:2" s="233" customFormat="1" ht="19.95" customHeight="1">
      <c r="A8" s="267" t="s">
        <v>566</v>
      </c>
      <c r="B8" s="458">
        <f>'Одежда-лето'!$J$4</f>
        <v>0</v>
      </c>
    </row>
    <row r="9" spans="1:2" ht="15" customHeight="1">
      <c r="A9" s="267" t="s">
        <v>567</v>
      </c>
      <c r="B9" s="459">
        <f>('Одежда-зима'!$J$2)</f>
        <v>0</v>
      </c>
    </row>
    <row r="10" spans="1:2" s="234" customFormat="1" ht="15.6">
      <c r="A10" s="267" t="s">
        <v>568</v>
      </c>
      <c r="B10" s="460">
        <f>'Лыжные смазки'!$E$2</f>
        <v>0</v>
      </c>
    </row>
    <row r="11" spans="1:2" ht="15.6">
      <c r="A11" s="267" t="s">
        <v>569</v>
      </c>
      <c r="B11" s="461">
        <f>Аксессуары!$E$6</f>
        <v>0</v>
      </c>
    </row>
    <row r="12" spans="1:2" ht="15.6">
      <c r="A12" s="267" t="s">
        <v>570</v>
      </c>
      <c r="B12" s="464">
        <f>'Спортивное питание'!$E$6</f>
        <v>0</v>
      </c>
    </row>
    <row r="13" spans="1:2" ht="15.6">
      <c r="A13" s="457" t="s">
        <v>943</v>
      </c>
      <c r="B13" s="462">
        <f>'Перчатки RAY'!$A$6</f>
        <v>0</v>
      </c>
    </row>
    <row r="14" spans="1:2" ht="15.6">
      <c r="A14" s="457" t="s">
        <v>950</v>
      </c>
      <c r="B14" s="463">
        <f>'Вязаные шапочки RAY'!$A$6</f>
        <v>0</v>
      </c>
    </row>
    <row r="15" spans="1:2" ht="17.399999999999999">
      <c r="A15" s="275" t="s">
        <v>565</v>
      </c>
      <c r="B15" s="336">
        <f>SUM(B8:B14)</f>
        <v>0</v>
      </c>
    </row>
    <row r="16" spans="1:2" s="235" customFormat="1" ht="17.399999999999999">
      <c r="A16" s="337" t="s">
        <v>679</v>
      </c>
      <c r="B16" s="335">
        <f>SUM(B15,-B15*B17)</f>
        <v>0</v>
      </c>
    </row>
    <row r="17" spans="1:6" ht="16.2" customHeight="1">
      <c r="A17" s="338" t="s">
        <v>669</v>
      </c>
      <c r="B17" s="339">
        <f>IF(B15&gt;=B28,D28,IF(B15&gt;=B27,D27,IF(B15&gt;=B26,D26,IF(B15&gt;=B25,D25,IF(B15&gt;=B24,D24,IF(B15&gt;=B23,D23,IF(B15&gt;=B22,D22,IF(B15&gt;=B21,D21,0))))))))</f>
        <v>0</v>
      </c>
    </row>
    <row r="20" spans="1:6" ht="18">
      <c r="B20" s="492" t="s">
        <v>15</v>
      </c>
      <c r="C20" s="492"/>
      <c r="D20" s="492"/>
      <c r="E20" s="258"/>
    </row>
    <row r="21" spans="1:6" ht="15.6">
      <c r="B21" s="493">
        <v>50000</v>
      </c>
      <c r="C21" s="494"/>
      <c r="D21" s="259">
        <v>0.3</v>
      </c>
      <c r="E21" s="258"/>
    </row>
    <row r="22" spans="1:6" ht="15.6">
      <c r="B22" s="493">
        <v>150000</v>
      </c>
      <c r="C22" s="494"/>
      <c r="D22" s="259">
        <v>0.35</v>
      </c>
      <c r="E22" s="258"/>
    </row>
    <row r="23" spans="1:6" ht="15.6">
      <c r="B23" s="493">
        <v>400000</v>
      </c>
      <c r="C23" s="494"/>
      <c r="D23" s="259">
        <v>0.38</v>
      </c>
      <c r="E23" s="258"/>
    </row>
    <row r="24" spans="1:6" ht="15.6">
      <c r="B24" s="495">
        <v>600000</v>
      </c>
      <c r="C24" s="494"/>
      <c r="D24" s="260">
        <v>0.4</v>
      </c>
      <c r="E24" s="258"/>
    </row>
    <row r="25" spans="1:6" ht="15.6">
      <c r="B25" s="490">
        <v>1000000</v>
      </c>
      <c r="C25" s="494"/>
      <c r="D25" s="260">
        <v>0.42</v>
      </c>
      <c r="E25" s="258"/>
    </row>
    <row r="26" spans="1:6" ht="15.6">
      <c r="B26" s="490">
        <v>2000000</v>
      </c>
      <c r="C26" s="491"/>
      <c r="D26" s="260">
        <v>0.45</v>
      </c>
      <c r="E26" s="258"/>
    </row>
    <row r="27" spans="1:6" ht="15.6">
      <c r="B27" s="490">
        <v>3000000</v>
      </c>
      <c r="C27" s="491"/>
      <c r="D27" s="260">
        <v>0.48</v>
      </c>
      <c r="E27" s="258"/>
    </row>
    <row r="28" spans="1:6" ht="14.4" customHeight="1">
      <c r="B28" s="490">
        <v>5000000</v>
      </c>
      <c r="C28" s="491"/>
      <c r="D28" s="261">
        <v>0.5</v>
      </c>
      <c r="E28" s="258"/>
    </row>
    <row r="29" spans="1:6" ht="14.4" customHeight="1">
      <c r="B29" s="258"/>
      <c r="C29" s="258"/>
      <c r="D29" s="258"/>
      <c r="E29" s="258"/>
    </row>
    <row r="30" spans="1:6" ht="14.4" customHeight="1">
      <c r="B30" s="369"/>
      <c r="C30" s="369"/>
      <c r="D30" s="369"/>
      <c r="E30" s="369"/>
    </row>
    <row r="31" spans="1:6" ht="24" customHeight="1">
      <c r="A31" s="497" t="s">
        <v>800</v>
      </c>
      <c r="B31" s="497"/>
      <c r="C31" s="497"/>
      <c r="D31" s="497"/>
      <c r="E31" s="497"/>
      <c r="F31" s="497"/>
    </row>
    <row r="33" spans="1:5" ht="17.399999999999999">
      <c r="A33" s="498" t="s">
        <v>799</v>
      </c>
      <c r="B33" s="498"/>
      <c r="C33" s="258"/>
      <c r="D33" s="258"/>
      <c r="E33" s="258"/>
    </row>
    <row r="34" spans="1:5" ht="24" customHeight="1">
      <c r="A34" s="499" t="s">
        <v>797</v>
      </c>
      <c r="B34" s="499"/>
      <c r="C34" s="499"/>
      <c r="D34" s="499"/>
      <c r="E34" s="499"/>
    </row>
    <row r="35" spans="1:5" ht="24.6" customHeight="1">
      <c r="A35" s="500" t="s">
        <v>801</v>
      </c>
      <c r="B35" s="500"/>
      <c r="C35" s="500"/>
      <c r="D35" s="500"/>
      <c r="E35" s="500"/>
    </row>
    <row r="36" spans="1:5" ht="23.4" customHeight="1">
      <c r="A36" s="500" t="s">
        <v>798</v>
      </c>
      <c r="B36" s="500"/>
      <c r="C36" s="500"/>
      <c r="D36" s="500"/>
      <c r="E36" s="500"/>
    </row>
    <row r="37" spans="1:5" ht="23.4" customHeight="1">
      <c r="A37" s="500" t="s">
        <v>802</v>
      </c>
      <c r="B37" s="500"/>
      <c r="C37" s="500"/>
      <c r="D37" s="500"/>
      <c r="E37" s="500"/>
    </row>
    <row r="38" spans="1:5" ht="15.6">
      <c r="A38" s="496" t="s">
        <v>803</v>
      </c>
      <c r="B38" s="496"/>
      <c r="C38" s="496"/>
      <c r="D38" s="496"/>
      <c r="E38" s="496"/>
    </row>
  </sheetData>
  <sheetProtection password="C615" sheet="1" objects="1" scenarios="1" selectLockedCells="1" selectUnlockedCells="1"/>
  <mergeCells count="16">
    <mergeCell ref="A38:E38"/>
    <mergeCell ref="A31:F31"/>
    <mergeCell ref="A33:B33"/>
    <mergeCell ref="A34:E34"/>
    <mergeCell ref="A35:E35"/>
    <mergeCell ref="A36:E36"/>
    <mergeCell ref="A37:E37"/>
    <mergeCell ref="B26:C26"/>
    <mergeCell ref="B27:C27"/>
    <mergeCell ref="B28:C28"/>
    <mergeCell ref="B20:D20"/>
    <mergeCell ref="B21:C21"/>
    <mergeCell ref="B22:C22"/>
    <mergeCell ref="B23:C23"/>
    <mergeCell ref="B24:C24"/>
    <mergeCell ref="B25:C2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9900"/>
  </sheetPr>
  <dimension ref="A1:Q519"/>
  <sheetViews>
    <sheetView tabSelected="1" topLeftCell="A3" zoomScale="70" zoomScaleNormal="70" zoomScaleSheetLayoutView="85" workbookViewId="0">
      <pane ySplit="3" topLeftCell="A6" activePane="bottomLeft" state="frozenSplit"/>
      <selection activeCell="A3" sqref="A3:I4"/>
      <selection pane="bottomLeft" activeCell="H36" sqref="H36"/>
    </sheetView>
  </sheetViews>
  <sheetFormatPr defaultRowHeight="14.4"/>
  <cols>
    <col min="1" max="1" width="7.6640625" customWidth="1"/>
    <col min="3" max="3" width="18.5546875" customWidth="1"/>
    <col min="4" max="4" width="6.6640625" customWidth="1"/>
    <col min="5" max="5" width="6.33203125" customWidth="1"/>
    <col min="6" max="6" width="39.5546875" customWidth="1"/>
    <col min="7" max="7" width="9.44140625" bestFit="1" customWidth="1"/>
    <col min="8" max="8" width="10.33203125" customWidth="1"/>
    <col min="9" max="9" width="12.33203125" customWidth="1"/>
    <col min="10" max="10" width="26.5546875" customWidth="1"/>
    <col min="11" max="11" width="10.5546875" customWidth="1"/>
    <col min="12" max="12" width="19.5546875" customWidth="1"/>
    <col min="13" max="13" width="22.33203125" customWidth="1"/>
    <col min="14" max="14" width="36.5546875" customWidth="1"/>
  </cols>
  <sheetData>
    <row r="1" spans="1:14" ht="21.6" hidden="1" customHeight="1" thickBot="1">
      <c r="A1" s="568" t="s">
        <v>138</v>
      </c>
      <c r="B1" s="568"/>
      <c r="C1" s="569" t="s">
        <v>139</v>
      </c>
      <c r="D1" s="570"/>
      <c r="E1" s="570"/>
      <c r="F1" s="26"/>
    </row>
    <row r="2" spans="1:14" ht="22.95" hidden="1" customHeight="1" thickBot="1">
      <c r="A2" s="568" t="s">
        <v>140</v>
      </c>
      <c r="B2" s="568"/>
      <c r="C2" s="571" t="s">
        <v>141</v>
      </c>
      <c r="D2" s="571"/>
      <c r="E2" s="571"/>
      <c r="F2" s="571"/>
    </row>
    <row r="3" spans="1:14" ht="64.2" customHeight="1" thickBot="1">
      <c r="A3" s="565" t="s">
        <v>683</v>
      </c>
      <c r="B3" s="566"/>
      <c r="C3" s="566"/>
      <c r="D3" s="566"/>
      <c r="E3" s="566"/>
      <c r="F3" s="566"/>
      <c r="G3" s="566"/>
      <c r="H3" s="566"/>
      <c r="I3" s="566"/>
      <c r="J3" s="301" t="s">
        <v>684</v>
      </c>
      <c r="K3" s="306" t="s">
        <v>172</v>
      </c>
      <c r="L3" s="306" t="s">
        <v>173</v>
      </c>
      <c r="M3" s="306" t="s">
        <v>685</v>
      </c>
      <c r="N3" s="322" t="s">
        <v>673</v>
      </c>
    </row>
    <row r="4" spans="1:14" ht="28.95" customHeight="1" thickBot="1">
      <c r="A4" s="567"/>
      <c r="B4" s="567"/>
      <c r="C4" s="567"/>
      <c r="D4" s="567"/>
      <c r="E4" s="567"/>
      <c r="F4" s="567"/>
      <c r="G4" s="567"/>
      <c r="H4" s="567"/>
      <c r="I4" s="567"/>
      <c r="J4" s="346">
        <f>SUM(J6+J73+J196+J374+J513)</f>
        <v>0</v>
      </c>
      <c r="K4" s="345">
        <f>Итого!$B$17</f>
        <v>0</v>
      </c>
      <c r="L4" s="347">
        <f>PRODUCT(J4,K4)</f>
        <v>0</v>
      </c>
      <c r="M4" s="348">
        <f>M6+M73+M196+M374+M513</f>
        <v>0</v>
      </c>
      <c r="N4" s="340">
        <f>Итого!$B$16</f>
        <v>0</v>
      </c>
    </row>
    <row r="5" spans="1:14" ht="49.95" customHeight="1">
      <c r="A5" s="349" t="s">
        <v>5</v>
      </c>
      <c r="B5" s="572" t="s">
        <v>0</v>
      </c>
      <c r="C5" s="573"/>
      <c r="D5" s="572" t="s">
        <v>78</v>
      </c>
      <c r="E5" s="573"/>
      <c r="F5" s="342"/>
      <c r="G5" s="343" t="s">
        <v>114</v>
      </c>
      <c r="H5" s="351" t="s">
        <v>571</v>
      </c>
      <c r="I5" s="343" t="s">
        <v>2</v>
      </c>
      <c r="J5" s="343" t="s">
        <v>116</v>
      </c>
      <c r="K5" s="343" t="s">
        <v>16</v>
      </c>
      <c r="L5" s="343" t="s">
        <v>148</v>
      </c>
      <c r="M5" s="343" t="s">
        <v>119</v>
      </c>
      <c r="N5" s="350" t="s">
        <v>147</v>
      </c>
    </row>
    <row r="6" spans="1:14" ht="15.6">
      <c r="B6" s="562" t="s">
        <v>3</v>
      </c>
      <c r="C6" s="574"/>
      <c r="D6" s="574"/>
      <c r="E6" s="574"/>
      <c r="F6" s="574"/>
      <c r="G6" s="25"/>
      <c r="H6" s="27">
        <f>H7+H20+H33+H46+H59</f>
        <v>0</v>
      </c>
      <c r="I6" s="28"/>
      <c r="J6" s="29">
        <f>J7+J20+J33+J46+J59</f>
        <v>0</v>
      </c>
      <c r="K6" s="100"/>
      <c r="L6" s="89"/>
      <c r="M6" s="89">
        <f>M7+M20+M33+M46+M59</f>
        <v>0</v>
      </c>
      <c r="N6" s="1"/>
    </row>
    <row r="7" spans="1:14" ht="18" customHeight="1">
      <c r="A7" s="532" t="s">
        <v>8</v>
      </c>
      <c r="B7" s="560" t="s">
        <v>4</v>
      </c>
      <c r="C7" s="561"/>
      <c r="D7" s="554" t="s">
        <v>17</v>
      </c>
      <c r="E7" s="555"/>
      <c r="F7" s="509"/>
      <c r="G7" s="5"/>
      <c r="H7" s="11">
        <f>SUM(H8:H19)</f>
        <v>0</v>
      </c>
      <c r="I7" s="7"/>
      <c r="J7" s="7">
        <f>SUM(J8:J19)</f>
        <v>0</v>
      </c>
      <c r="K7" s="101"/>
      <c r="L7" s="86"/>
      <c r="M7" s="88">
        <f>SUM(M8:M19)</f>
        <v>0</v>
      </c>
      <c r="N7" s="32"/>
    </row>
    <row r="8" spans="1:14" ht="18" customHeight="1">
      <c r="A8" s="507"/>
      <c r="B8" s="517"/>
      <c r="C8" s="518"/>
      <c r="D8" s="556"/>
      <c r="E8" s="557"/>
      <c r="F8" s="510"/>
      <c r="G8" s="13">
        <v>34</v>
      </c>
      <c r="H8" s="352"/>
      <c r="I8" s="8">
        <v>1545</v>
      </c>
      <c r="J8" s="8">
        <f>I8*H8</f>
        <v>0</v>
      </c>
      <c r="K8" s="102">
        <f>Итого!$B$17</f>
        <v>0</v>
      </c>
      <c r="L8" s="87">
        <f>PRODUCT(I8,1-K8)</f>
        <v>1545</v>
      </c>
      <c r="M8" s="87">
        <f>L8*H8</f>
        <v>0</v>
      </c>
      <c r="N8" s="31"/>
    </row>
    <row r="9" spans="1:14" ht="18" customHeight="1">
      <c r="A9" s="507"/>
      <c r="B9" s="517"/>
      <c r="C9" s="518"/>
      <c r="D9" s="556"/>
      <c r="E9" s="557"/>
      <c r="F9" s="510"/>
      <c r="G9" s="13">
        <v>36</v>
      </c>
      <c r="H9" s="352"/>
      <c r="I9" s="8">
        <v>1545</v>
      </c>
      <c r="J9" s="8">
        <f t="shared" ref="J9:J19" si="0">I9*H9</f>
        <v>0</v>
      </c>
      <c r="K9" s="102">
        <f>Итого!$B$17</f>
        <v>0</v>
      </c>
      <c r="L9" s="87">
        <f t="shared" ref="L9:L58" si="1">PRODUCT(I9,1-K9)</f>
        <v>1545</v>
      </c>
      <c r="M9" s="87">
        <f t="shared" ref="M9:M19" si="2">L9*H9</f>
        <v>0</v>
      </c>
      <c r="N9" s="31"/>
    </row>
    <row r="10" spans="1:14" ht="18" customHeight="1">
      <c r="A10" s="507"/>
      <c r="B10" s="517"/>
      <c r="C10" s="518"/>
      <c r="D10" s="556"/>
      <c r="E10" s="557"/>
      <c r="F10" s="510"/>
      <c r="G10" s="13">
        <v>38</v>
      </c>
      <c r="H10" s="352"/>
      <c r="I10" s="8">
        <v>1545</v>
      </c>
      <c r="J10" s="8">
        <f t="shared" si="0"/>
        <v>0</v>
      </c>
      <c r="K10" s="102">
        <f>Итого!$B$17</f>
        <v>0</v>
      </c>
      <c r="L10" s="87">
        <f t="shared" si="1"/>
        <v>1545</v>
      </c>
      <c r="M10" s="87">
        <f t="shared" si="2"/>
        <v>0</v>
      </c>
      <c r="N10" s="31"/>
    </row>
    <row r="11" spans="1:14" ht="18" customHeight="1">
      <c r="A11" s="507"/>
      <c r="B11" s="517"/>
      <c r="C11" s="518"/>
      <c r="D11" s="556"/>
      <c r="E11" s="557"/>
      <c r="F11" s="510"/>
      <c r="G11" s="13">
        <v>40</v>
      </c>
      <c r="H11" s="352"/>
      <c r="I11" s="8">
        <v>1545</v>
      </c>
      <c r="J11" s="8">
        <f t="shared" si="0"/>
        <v>0</v>
      </c>
      <c r="K11" s="102">
        <f>Итого!$B$17</f>
        <v>0</v>
      </c>
      <c r="L11" s="87">
        <f t="shared" si="1"/>
        <v>1545</v>
      </c>
      <c r="M11" s="87">
        <f t="shared" si="2"/>
        <v>0</v>
      </c>
      <c r="N11" s="31"/>
    </row>
    <row r="12" spans="1:14" ht="18" customHeight="1">
      <c r="A12" s="507"/>
      <c r="B12" s="517"/>
      <c r="C12" s="518"/>
      <c r="D12" s="556"/>
      <c r="E12" s="557"/>
      <c r="F12" s="510"/>
      <c r="G12" s="13">
        <v>42</v>
      </c>
      <c r="H12" s="352"/>
      <c r="I12" s="8">
        <v>1545</v>
      </c>
      <c r="J12" s="8">
        <f t="shared" si="0"/>
        <v>0</v>
      </c>
      <c r="K12" s="102">
        <f>Итого!$B$17</f>
        <v>0</v>
      </c>
      <c r="L12" s="87">
        <f t="shared" si="1"/>
        <v>1545</v>
      </c>
      <c r="M12" s="87">
        <f t="shared" si="2"/>
        <v>0</v>
      </c>
      <c r="N12" s="31"/>
    </row>
    <row r="13" spans="1:14" ht="18" customHeight="1">
      <c r="A13" s="507"/>
      <c r="B13" s="517"/>
      <c r="C13" s="518"/>
      <c r="D13" s="556"/>
      <c r="E13" s="557"/>
      <c r="F13" s="510"/>
      <c r="G13" s="13">
        <v>44</v>
      </c>
      <c r="H13" s="352"/>
      <c r="I13" s="8">
        <v>1545</v>
      </c>
      <c r="J13" s="8">
        <f t="shared" si="0"/>
        <v>0</v>
      </c>
      <c r="K13" s="102">
        <f>Итого!$B$17</f>
        <v>0</v>
      </c>
      <c r="L13" s="87">
        <f t="shared" si="1"/>
        <v>1545</v>
      </c>
      <c r="M13" s="87">
        <f t="shared" si="2"/>
        <v>0</v>
      </c>
      <c r="N13" s="31"/>
    </row>
    <row r="14" spans="1:14" ht="18" customHeight="1">
      <c r="A14" s="507"/>
      <c r="B14" s="517"/>
      <c r="C14" s="518"/>
      <c r="D14" s="556"/>
      <c r="E14" s="557"/>
      <c r="F14" s="510"/>
      <c r="G14" s="13">
        <v>46</v>
      </c>
      <c r="H14" s="352"/>
      <c r="I14" s="8">
        <v>1545</v>
      </c>
      <c r="J14" s="8">
        <f t="shared" si="0"/>
        <v>0</v>
      </c>
      <c r="K14" s="102">
        <f>Итого!$B$17</f>
        <v>0</v>
      </c>
      <c r="L14" s="87">
        <f t="shared" si="1"/>
        <v>1545</v>
      </c>
      <c r="M14" s="87">
        <f t="shared" si="2"/>
        <v>0</v>
      </c>
      <c r="N14" s="31"/>
    </row>
    <row r="15" spans="1:14" ht="18" customHeight="1">
      <c r="A15" s="507"/>
      <c r="B15" s="517"/>
      <c r="C15" s="518"/>
      <c r="D15" s="556"/>
      <c r="E15" s="557"/>
      <c r="F15" s="510"/>
      <c r="G15" s="13">
        <v>48</v>
      </c>
      <c r="H15" s="352"/>
      <c r="I15" s="8">
        <v>1545</v>
      </c>
      <c r="J15" s="8">
        <f t="shared" si="0"/>
        <v>0</v>
      </c>
      <c r="K15" s="102">
        <f>Итого!$B$17</f>
        <v>0</v>
      </c>
      <c r="L15" s="87">
        <f t="shared" si="1"/>
        <v>1545</v>
      </c>
      <c r="M15" s="87">
        <f t="shared" si="2"/>
        <v>0</v>
      </c>
      <c r="N15" s="31"/>
    </row>
    <row r="16" spans="1:14" ht="18" customHeight="1">
      <c r="A16" s="507"/>
      <c r="B16" s="517"/>
      <c r="C16" s="518"/>
      <c r="D16" s="556"/>
      <c r="E16" s="557"/>
      <c r="F16" s="510"/>
      <c r="G16" s="13">
        <v>50</v>
      </c>
      <c r="H16" s="352"/>
      <c r="I16" s="8">
        <v>1545</v>
      </c>
      <c r="J16" s="8">
        <f t="shared" si="0"/>
        <v>0</v>
      </c>
      <c r="K16" s="102">
        <f>Итого!$B$17</f>
        <v>0</v>
      </c>
      <c r="L16" s="87">
        <f t="shared" si="1"/>
        <v>1545</v>
      </c>
      <c r="M16" s="87">
        <f t="shared" si="2"/>
        <v>0</v>
      </c>
      <c r="N16" s="31"/>
    </row>
    <row r="17" spans="1:14" ht="18" customHeight="1">
      <c r="A17" s="507"/>
      <c r="B17" s="517"/>
      <c r="C17" s="518"/>
      <c r="D17" s="556"/>
      <c r="E17" s="557"/>
      <c r="F17" s="510"/>
      <c r="G17" s="13">
        <v>52</v>
      </c>
      <c r="H17" s="352"/>
      <c r="I17" s="8">
        <v>1545</v>
      </c>
      <c r="J17" s="8">
        <f t="shared" si="0"/>
        <v>0</v>
      </c>
      <c r="K17" s="102">
        <f>Итого!$B$17</f>
        <v>0</v>
      </c>
      <c r="L17" s="87">
        <f t="shared" si="1"/>
        <v>1545</v>
      </c>
      <c r="M17" s="87">
        <f t="shared" si="2"/>
        <v>0</v>
      </c>
      <c r="N17" s="31"/>
    </row>
    <row r="18" spans="1:14" ht="18" customHeight="1">
      <c r="A18" s="507"/>
      <c r="B18" s="517"/>
      <c r="C18" s="518"/>
      <c r="D18" s="556"/>
      <c r="E18" s="557"/>
      <c r="F18" s="510"/>
      <c r="G18" s="13">
        <v>54</v>
      </c>
      <c r="H18" s="352"/>
      <c r="I18" s="8">
        <v>1545</v>
      </c>
      <c r="J18" s="8">
        <f t="shared" si="0"/>
        <v>0</v>
      </c>
      <c r="K18" s="102">
        <f>Итого!$B$17</f>
        <v>0</v>
      </c>
      <c r="L18" s="87">
        <f t="shared" si="1"/>
        <v>1545</v>
      </c>
      <c r="M18" s="87">
        <f t="shared" si="2"/>
        <v>0</v>
      </c>
      <c r="N18" s="31"/>
    </row>
    <row r="19" spans="1:14" ht="18" customHeight="1">
      <c r="A19" s="508"/>
      <c r="B19" s="529"/>
      <c r="C19" s="530"/>
      <c r="D19" s="558"/>
      <c r="E19" s="559"/>
      <c r="F19" s="519"/>
      <c r="G19" s="13">
        <v>56</v>
      </c>
      <c r="H19" s="352"/>
      <c r="I19" s="8">
        <v>1545</v>
      </c>
      <c r="J19" s="8">
        <f t="shared" si="0"/>
        <v>0</v>
      </c>
      <c r="K19" s="102">
        <f>Итого!$B$17</f>
        <v>0</v>
      </c>
      <c r="L19" s="87">
        <f t="shared" si="1"/>
        <v>1545</v>
      </c>
      <c r="M19" s="87">
        <f t="shared" si="2"/>
        <v>0</v>
      </c>
      <c r="N19" s="31"/>
    </row>
    <row r="20" spans="1:14" ht="21.6" customHeight="1">
      <c r="A20" s="532" t="s">
        <v>7</v>
      </c>
      <c r="B20" s="560" t="s">
        <v>6</v>
      </c>
      <c r="C20" s="561"/>
      <c r="D20" s="554" t="s">
        <v>17</v>
      </c>
      <c r="E20" s="555"/>
      <c r="F20" s="509"/>
      <c r="G20" s="24"/>
      <c r="H20" s="11">
        <f>SUM(H21:H32)</f>
        <v>0</v>
      </c>
      <c r="I20" s="7"/>
      <c r="J20" s="7">
        <f>SUM(J21:J32)</f>
        <v>0</v>
      </c>
      <c r="K20" s="101"/>
      <c r="L20" s="86"/>
      <c r="M20" s="88">
        <f>SUM(M21:M32)</f>
        <v>0</v>
      </c>
      <c r="N20" s="32"/>
    </row>
    <row r="21" spans="1:14" ht="18" customHeight="1">
      <c r="A21" s="507"/>
      <c r="B21" s="517"/>
      <c r="C21" s="518"/>
      <c r="D21" s="556"/>
      <c r="E21" s="557"/>
      <c r="F21" s="510"/>
      <c r="G21" s="13">
        <v>34</v>
      </c>
      <c r="H21" s="352"/>
      <c r="I21" s="8">
        <v>1780</v>
      </c>
      <c r="J21" s="8">
        <f>I21*H21</f>
        <v>0</v>
      </c>
      <c r="K21" s="102">
        <f>Итого!$B$17</f>
        <v>0</v>
      </c>
      <c r="L21" s="87">
        <f t="shared" si="1"/>
        <v>1780</v>
      </c>
      <c r="M21" s="87">
        <f>L21*H21</f>
        <v>0</v>
      </c>
      <c r="N21" s="31"/>
    </row>
    <row r="22" spans="1:14" ht="18" customHeight="1">
      <c r="A22" s="507"/>
      <c r="B22" s="517"/>
      <c r="C22" s="518"/>
      <c r="D22" s="556"/>
      <c r="E22" s="557"/>
      <c r="F22" s="510"/>
      <c r="G22" s="13">
        <v>36</v>
      </c>
      <c r="H22" s="352"/>
      <c r="I22" s="8">
        <v>1780</v>
      </c>
      <c r="J22" s="8">
        <f t="shared" ref="J22:J32" si="3">I22*H22</f>
        <v>0</v>
      </c>
      <c r="K22" s="102">
        <f>Итого!$B$17</f>
        <v>0</v>
      </c>
      <c r="L22" s="87">
        <f t="shared" si="1"/>
        <v>1780</v>
      </c>
      <c r="M22" s="87">
        <f t="shared" ref="M22:M32" si="4">L22*H22</f>
        <v>0</v>
      </c>
      <c r="N22" s="31"/>
    </row>
    <row r="23" spans="1:14" ht="18" customHeight="1">
      <c r="A23" s="507"/>
      <c r="B23" s="517"/>
      <c r="C23" s="518"/>
      <c r="D23" s="556"/>
      <c r="E23" s="557"/>
      <c r="F23" s="510"/>
      <c r="G23" s="13">
        <v>38</v>
      </c>
      <c r="H23" s="352">
        <v>0</v>
      </c>
      <c r="I23" s="8">
        <v>1780</v>
      </c>
      <c r="J23" s="8">
        <f t="shared" si="3"/>
        <v>0</v>
      </c>
      <c r="K23" s="102">
        <f>Итого!$B$17</f>
        <v>0</v>
      </c>
      <c r="L23" s="87">
        <f t="shared" si="1"/>
        <v>1780</v>
      </c>
      <c r="M23" s="87">
        <f t="shared" si="4"/>
        <v>0</v>
      </c>
      <c r="N23" s="31"/>
    </row>
    <row r="24" spans="1:14" ht="18" customHeight="1">
      <c r="A24" s="507"/>
      <c r="B24" s="517"/>
      <c r="C24" s="518"/>
      <c r="D24" s="556"/>
      <c r="E24" s="557"/>
      <c r="F24" s="510"/>
      <c r="G24" s="13">
        <v>40</v>
      </c>
      <c r="H24" s="352"/>
      <c r="I24" s="8">
        <v>1780</v>
      </c>
      <c r="J24" s="8">
        <f t="shared" si="3"/>
        <v>0</v>
      </c>
      <c r="K24" s="102">
        <f>Итого!$B$17</f>
        <v>0</v>
      </c>
      <c r="L24" s="87">
        <f t="shared" si="1"/>
        <v>1780</v>
      </c>
      <c r="M24" s="87">
        <f t="shared" si="4"/>
        <v>0</v>
      </c>
      <c r="N24" s="31"/>
    </row>
    <row r="25" spans="1:14" ht="18" customHeight="1">
      <c r="A25" s="507"/>
      <c r="B25" s="517"/>
      <c r="C25" s="518"/>
      <c r="D25" s="556"/>
      <c r="E25" s="557"/>
      <c r="F25" s="510"/>
      <c r="G25" s="13">
        <v>42</v>
      </c>
      <c r="H25" s="352"/>
      <c r="I25" s="8">
        <v>1780</v>
      </c>
      <c r="J25" s="8">
        <f t="shared" si="3"/>
        <v>0</v>
      </c>
      <c r="K25" s="102">
        <f>Итого!$B$17</f>
        <v>0</v>
      </c>
      <c r="L25" s="87">
        <f t="shared" si="1"/>
        <v>1780</v>
      </c>
      <c r="M25" s="87">
        <f t="shared" si="4"/>
        <v>0</v>
      </c>
      <c r="N25" s="31"/>
    </row>
    <row r="26" spans="1:14" ht="18" customHeight="1">
      <c r="A26" s="507"/>
      <c r="B26" s="517"/>
      <c r="C26" s="518"/>
      <c r="D26" s="556"/>
      <c r="E26" s="557"/>
      <c r="F26" s="510"/>
      <c r="G26" s="13">
        <v>44</v>
      </c>
      <c r="H26" s="352"/>
      <c r="I26" s="8">
        <v>1780</v>
      </c>
      <c r="J26" s="8">
        <f t="shared" si="3"/>
        <v>0</v>
      </c>
      <c r="K26" s="102">
        <f>Итого!$B$17</f>
        <v>0</v>
      </c>
      <c r="L26" s="87">
        <f t="shared" si="1"/>
        <v>1780</v>
      </c>
      <c r="M26" s="87">
        <f t="shared" si="4"/>
        <v>0</v>
      </c>
      <c r="N26" s="31"/>
    </row>
    <row r="27" spans="1:14" ht="18" customHeight="1">
      <c r="A27" s="507"/>
      <c r="B27" s="517"/>
      <c r="C27" s="518"/>
      <c r="D27" s="556"/>
      <c r="E27" s="557"/>
      <c r="F27" s="510"/>
      <c r="G27" s="13">
        <v>46</v>
      </c>
      <c r="H27" s="352"/>
      <c r="I27" s="8">
        <v>1780</v>
      </c>
      <c r="J27" s="8">
        <f t="shared" si="3"/>
        <v>0</v>
      </c>
      <c r="K27" s="102">
        <f>Итого!$B$17</f>
        <v>0</v>
      </c>
      <c r="L27" s="87">
        <f t="shared" si="1"/>
        <v>1780</v>
      </c>
      <c r="M27" s="87">
        <f t="shared" si="4"/>
        <v>0</v>
      </c>
      <c r="N27" s="31"/>
    </row>
    <row r="28" spans="1:14" ht="18" customHeight="1">
      <c r="A28" s="507"/>
      <c r="B28" s="517"/>
      <c r="C28" s="518"/>
      <c r="D28" s="556"/>
      <c r="E28" s="557"/>
      <c r="F28" s="510"/>
      <c r="G28" s="13">
        <v>48</v>
      </c>
      <c r="H28" s="352"/>
      <c r="I28" s="8">
        <v>1780</v>
      </c>
      <c r="J28" s="8">
        <f t="shared" si="3"/>
        <v>0</v>
      </c>
      <c r="K28" s="102">
        <f>Итого!$B$17</f>
        <v>0</v>
      </c>
      <c r="L28" s="87">
        <f t="shared" si="1"/>
        <v>1780</v>
      </c>
      <c r="M28" s="87">
        <f t="shared" si="4"/>
        <v>0</v>
      </c>
      <c r="N28" s="31"/>
    </row>
    <row r="29" spans="1:14" ht="18" customHeight="1">
      <c r="A29" s="507"/>
      <c r="B29" s="517"/>
      <c r="C29" s="518"/>
      <c r="D29" s="556"/>
      <c r="E29" s="557"/>
      <c r="F29" s="510"/>
      <c r="G29" s="13">
        <v>50</v>
      </c>
      <c r="H29" s="352"/>
      <c r="I29" s="8">
        <v>1780</v>
      </c>
      <c r="J29" s="8">
        <f t="shared" si="3"/>
        <v>0</v>
      </c>
      <c r="K29" s="102">
        <f>Итого!$B$17</f>
        <v>0</v>
      </c>
      <c r="L29" s="87">
        <f t="shared" si="1"/>
        <v>1780</v>
      </c>
      <c r="M29" s="87">
        <f t="shared" si="4"/>
        <v>0</v>
      </c>
      <c r="N29" s="31"/>
    </row>
    <row r="30" spans="1:14" ht="18" customHeight="1">
      <c r="A30" s="507"/>
      <c r="B30" s="517"/>
      <c r="C30" s="518"/>
      <c r="D30" s="556"/>
      <c r="E30" s="557"/>
      <c r="F30" s="510"/>
      <c r="G30" s="13">
        <v>52</v>
      </c>
      <c r="H30" s="352"/>
      <c r="I30" s="8">
        <v>1780</v>
      </c>
      <c r="J30" s="8">
        <f t="shared" si="3"/>
        <v>0</v>
      </c>
      <c r="K30" s="102">
        <f>Итого!$B$17</f>
        <v>0</v>
      </c>
      <c r="L30" s="87">
        <f t="shared" si="1"/>
        <v>1780</v>
      </c>
      <c r="M30" s="87">
        <f t="shared" si="4"/>
        <v>0</v>
      </c>
      <c r="N30" s="31"/>
    </row>
    <row r="31" spans="1:14" ht="18" customHeight="1">
      <c r="A31" s="507"/>
      <c r="B31" s="517"/>
      <c r="C31" s="518"/>
      <c r="D31" s="556"/>
      <c r="E31" s="557"/>
      <c r="F31" s="510"/>
      <c r="G31" s="13">
        <v>54</v>
      </c>
      <c r="H31" s="352"/>
      <c r="I31" s="8">
        <v>1780</v>
      </c>
      <c r="J31" s="8">
        <f t="shared" si="3"/>
        <v>0</v>
      </c>
      <c r="K31" s="102">
        <f>Итого!$B$17</f>
        <v>0</v>
      </c>
      <c r="L31" s="87">
        <f t="shared" si="1"/>
        <v>1780</v>
      </c>
      <c r="M31" s="87">
        <f t="shared" si="4"/>
        <v>0</v>
      </c>
      <c r="N31" s="31"/>
    </row>
    <row r="32" spans="1:14" ht="18" customHeight="1">
      <c r="A32" s="508"/>
      <c r="B32" s="529"/>
      <c r="C32" s="530"/>
      <c r="D32" s="558"/>
      <c r="E32" s="559"/>
      <c r="F32" s="519"/>
      <c r="G32" s="13">
        <v>56</v>
      </c>
      <c r="H32" s="352"/>
      <c r="I32" s="8">
        <v>1780</v>
      </c>
      <c r="J32" s="8">
        <f t="shared" si="3"/>
        <v>0</v>
      </c>
      <c r="K32" s="102">
        <f>Итого!$B$17</f>
        <v>0</v>
      </c>
      <c r="L32" s="87">
        <f t="shared" si="1"/>
        <v>1780</v>
      </c>
      <c r="M32" s="87">
        <f t="shared" si="4"/>
        <v>0</v>
      </c>
      <c r="N32" s="31"/>
    </row>
    <row r="33" spans="1:14" ht="21.6" customHeight="1">
      <c r="A33" s="532" t="s">
        <v>10</v>
      </c>
      <c r="B33" s="560" t="s">
        <v>9</v>
      </c>
      <c r="C33" s="561"/>
      <c r="D33" s="554" t="s">
        <v>17</v>
      </c>
      <c r="E33" s="555"/>
      <c r="F33" s="509"/>
      <c r="G33" s="24"/>
      <c r="H33" s="11">
        <f>SUM(H34:H45)</f>
        <v>0</v>
      </c>
      <c r="I33" s="7"/>
      <c r="J33" s="7">
        <f>SUM(J34:J45)</f>
        <v>0</v>
      </c>
      <c r="K33" s="101"/>
      <c r="L33" s="86"/>
      <c r="M33" s="88">
        <f>SUM(M34:M45)</f>
        <v>0</v>
      </c>
      <c r="N33" s="32"/>
    </row>
    <row r="34" spans="1:14" ht="18" customHeight="1">
      <c r="A34" s="507"/>
      <c r="B34" s="517"/>
      <c r="C34" s="518"/>
      <c r="D34" s="556"/>
      <c r="E34" s="557"/>
      <c r="F34" s="510"/>
      <c r="G34" s="13">
        <v>34</v>
      </c>
      <c r="H34" s="352"/>
      <c r="I34" s="8">
        <v>1490</v>
      </c>
      <c r="J34" s="8">
        <f>I34*H34</f>
        <v>0</v>
      </c>
      <c r="K34" s="102">
        <f>Итого!$B$17</f>
        <v>0</v>
      </c>
      <c r="L34" s="87">
        <f t="shared" si="1"/>
        <v>1490</v>
      </c>
      <c r="M34" s="87">
        <f>L34*H34</f>
        <v>0</v>
      </c>
      <c r="N34" s="31"/>
    </row>
    <row r="35" spans="1:14" ht="18" customHeight="1">
      <c r="A35" s="507"/>
      <c r="B35" s="517"/>
      <c r="C35" s="518"/>
      <c r="D35" s="556"/>
      <c r="E35" s="557"/>
      <c r="F35" s="510"/>
      <c r="G35" s="13">
        <v>36</v>
      </c>
      <c r="H35" s="352"/>
      <c r="I35" s="8">
        <v>1490</v>
      </c>
      <c r="J35" s="8">
        <f t="shared" ref="J35:J45" si="5">I35*H35</f>
        <v>0</v>
      </c>
      <c r="K35" s="102">
        <f>Итого!$B$17</f>
        <v>0</v>
      </c>
      <c r="L35" s="87">
        <f t="shared" si="1"/>
        <v>1490</v>
      </c>
      <c r="M35" s="87">
        <f t="shared" ref="M35:M45" si="6">L35*H35</f>
        <v>0</v>
      </c>
      <c r="N35" s="31"/>
    </row>
    <row r="36" spans="1:14" ht="18" customHeight="1">
      <c r="A36" s="507"/>
      <c r="B36" s="517"/>
      <c r="C36" s="518"/>
      <c r="D36" s="556"/>
      <c r="E36" s="557"/>
      <c r="F36" s="510"/>
      <c r="G36" s="13">
        <v>38</v>
      </c>
      <c r="H36" s="352"/>
      <c r="I36" s="8">
        <v>1490</v>
      </c>
      <c r="J36" s="8">
        <f t="shared" si="5"/>
        <v>0</v>
      </c>
      <c r="K36" s="102">
        <f>Итого!$B$17</f>
        <v>0</v>
      </c>
      <c r="L36" s="87">
        <f t="shared" si="1"/>
        <v>1490</v>
      </c>
      <c r="M36" s="87">
        <f t="shared" si="6"/>
        <v>0</v>
      </c>
      <c r="N36" s="31"/>
    </row>
    <row r="37" spans="1:14" ht="18" customHeight="1">
      <c r="A37" s="507"/>
      <c r="B37" s="517"/>
      <c r="C37" s="518"/>
      <c r="D37" s="556"/>
      <c r="E37" s="557"/>
      <c r="F37" s="510"/>
      <c r="G37" s="13">
        <v>40</v>
      </c>
      <c r="H37" s="352"/>
      <c r="I37" s="8">
        <v>1490</v>
      </c>
      <c r="J37" s="8">
        <f t="shared" si="5"/>
        <v>0</v>
      </c>
      <c r="K37" s="102">
        <f>Итого!$B$17</f>
        <v>0</v>
      </c>
      <c r="L37" s="87">
        <f t="shared" si="1"/>
        <v>1490</v>
      </c>
      <c r="M37" s="87">
        <f t="shared" si="6"/>
        <v>0</v>
      </c>
      <c r="N37" s="31"/>
    </row>
    <row r="38" spans="1:14" ht="18" customHeight="1">
      <c r="A38" s="507"/>
      <c r="B38" s="517"/>
      <c r="C38" s="518"/>
      <c r="D38" s="556"/>
      <c r="E38" s="557"/>
      <c r="F38" s="510"/>
      <c r="G38" s="13">
        <v>42</v>
      </c>
      <c r="H38" s="352"/>
      <c r="I38" s="8">
        <v>1490</v>
      </c>
      <c r="J38" s="8">
        <f t="shared" si="5"/>
        <v>0</v>
      </c>
      <c r="K38" s="102">
        <f>Итого!$B$17</f>
        <v>0</v>
      </c>
      <c r="L38" s="87">
        <f t="shared" si="1"/>
        <v>1490</v>
      </c>
      <c r="M38" s="87">
        <f t="shared" si="6"/>
        <v>0</v>
      </c>
      <c r="N38" s="31"/>
    </row>
    <row r="39" spans="1:14" ht="18" customHeight="1">
      <c r="A39" s="507"/>
      <c r="B39" s="517"/>
      <c r="C39" s="518"/>
      <c r="D39" s="556"/>
      <c r="E39" s="557"/>
      <c r="F39" s="510"/>
      <c r="G39" s="13">
        <v>44</v>
      </c>
      <c r="H39" s="352"/>
      <c r="I39" s="8">
        <v>1490</v>
      </c>
      <c r="J39" s="8">
        <f t="shared" si="5"/>
        <v>0</v>
      </c>
      <c r="K39" s="102">
        <f>Итого!$B$17</f>
        <v>0</v>
      </c>
      <c r="L39" s="87">
        <f t="shared" si="1"/>
        <v>1490</v>
      </c>
      <c r="M39" s="87">
        <f t="shared" si="6"/>
        <v>0</v>
      </c>
      <c r="N39" s="31"/>
    </row>
    <row r="40" spans="1:14" ht="18" customHeight="1">
      <c r="A40" s="507"/>
      <c r="B40" s="517"/>
      <c r="C40" s="518"/>
      <c r="D40" s="556"/>
      <c r="E40" s="557"/>
      <c r="F40" s="510"/>
      <c r="G40" s="13">
        <v>46</v>
      </c>
      <c r="H40" s="352"/>
      <c r="I40" s="8">
        <v>1490</v>
      </c>
      <c r="J40" s="8">
        <f t="shared" si="5"/>
        <v>0</v>
      </c>
      <c r="K40" s="102">
        <f>Итого!$B$17</f>
        <v>0</v>
      </c>
      <c r="L40" s="87">
        <f t="shared" si="1"/>
        <v>1490</v>
      </c>
      <c r="M40" s="87">
        <f t="shared" si="6"/>
        <v>0</v>
      </c>
      <c r="N40" s="31"/>
    </row>
    <row r="41" spans="1:14" ht="18" customHeight="1">
      <c r="A41" s="507"/>
      <c r="B41" s="517"/>
      <c r="C41" s="518"/>
      <c r="D41" s="556"/>
      <c r="E41" s="557"/>
      <c r="F41" s="510"/>
      <c r="G41" s="13">
        <v>48</v>
      </c>
      <c r="H41" s="352"/>
      <c r="I41" s="8">
        <v>1490</v>
      </c>
      <c r="J41" s="8">
        <f t="shared" si="5"/>
        <v>0</v>
      </c>
      <c r="K41" s="102">
        <f>Итого!$B$17</f>
        <v>0</v>
      </c>
      <c r="L41" s="87">
        <f t="shared" si="1"/>
        <v>1490</v>
      </c>
      <c r="M41" s="87">
        <f t="shared" si="6"/>
        <v>0</v>
      </c>
      <c r="N41" s="31"/>
    </row>
    <row r="42" spans="1:14" ht="18" customHeight="1">
      <c r="A42" s="507"/>
      <c r="B42" s="517"/>
      <c r="C42" s="518"/>
      <c r="D42" s="556"/>
      <c r="E42" s="557"/>
      <c r="F42" s="510"/>
      <c r="G42" s="13">
        <v>50</v>
      </c>
      <c r="H42" s="352"/>
      <c r="I42" s="8">
        <v>1490</v>
      </c>
      <c r="J42" s="8">
        <f t="shared" si="5"/>
        <v>0</v>
      </c>
      <c r="K42" s="102">
        <f>Итого!$B$17</f>
        <v>0</v>
      </c>
      <c r="L42" s="87">
        <f t="shared" si="1"/>
        <v>1490</v>
      </c>
      <c r="M42" s="87">
        <f t="shared" si="6"/>
        <v>0</v>
      </c>
      <c r="N42" s="31"/>
    </row>
    <row r="43" spans="1:14" ht="18" customHeight="1">
      <c r="A43" s="507"/>
      <c r="B43" s="517"/>
      <c r="C43" s="518"/>
      <c r="D43" s="556"/>
      <c r="E43" s="557"/>
      <c r="F43" s="510"/>
      <c r="G43" s="13">
        <v>52</v>
      </c>
      <c r="H43" s="352"/>
      <c r="I43" s="8">
        <v>1490</v>
      </c>
      <c r="J43" s="8">
        <f t="shared" si="5"/>
        <v>0</v>
      </c>
      <c r="K43" s="102">
        <f>Итого!$B$17</f>
        <v>0</v>
      </c>
      <c r="L43" s="87">
        <f t="shared" si="1"/>
        <v>1490</v>
      </c>
      <c r="M43" s="87">
        <f t="shared" si="6"/>
        <v>0</v>
      </c>
      <c r="N43" s="31"/>
    </row>
    <row r="44" spans="1:14" ht="18" customHeight="1">
      <c r="A44" s="507"/>
      <c r="B44" s="517"/>
      <c r="C44" s="518"/>
      <c r="D44" s="556"/>
      <c r="E44" s="557"/>
      <c r="F44" s="510"/>
      <c r="G44" s="13">
        <v>54</v>
      </c>
      <c r="H44" s="352"/>
      <c r="I44" s="8">
        <v>1490</v>
      </c>
      <c r="J44" s="8">
        <f t="shared" si="5"/>
        <v>0</v>
      </c>
      <c r="K44" s="102">
        <f>Итого!$B$17</f>
        <v>0</v>
      </c>
      <c r="L44" s="87">
        <f t="shared" si="1"/>
        <v>1490</v>
      </c>
      <c r="M44" s="87">
        <f t="shared" si="6"/>
        <v>0</v>
      </c>
      <c r="N44" s="31"/>
    </row>
    <row r="45" spans="1:14" ht="18" customHeight="1">
      <c r="A45" s="508"/>
      <c r="B45" s="529"/>
      <c r="C45" s="530"/>
      <c r="D45" s="558"/>
      <c r="E45" s="559"/>
      <c r="F45" s="519"/>
      <c r="G45" s="13">
        <v>56</v>
      </c>
      <c r="H45" s="352"/>
      <c r="I45" s="8">
        <v>1490</v>
      </c>
      <c r="J45" s="8">
        <f t="shared" si="5"/>
        <v>0</v>
      </c>
      <c r="K45" s="102">
        <f>Итого!$B$17</f>
        <v>0</v>
      </c>
      <c r="L45" s="87">
        <f t="shared" si="1"/>
        <v>1490</v>
      </c>
      <c r="M45" s="87">
        <f t="shared" si="6"/>
        <v>0</v>
      </c>
      <c r="N45" s="31"/>
    </row>
    <row r="46" spans="1:14" ht="21.6" customHeight="1">
      <c r="A46" s="532" t="s">
        <v>12</v>
      </c>
      <c r="B46" s="560" t="s">
        <v>11</v>
      </c>
      <c r="C46" s="561"/>
      <c r="D46" s="554" t="s">
        <v>17</v>
      </c>
      <c r="E46" s="555"/>
      <c r="F46" s="509"/>
      <c r="G46" s="24"/>
      <c r="H46" s="11">
        <f>SUM(H47:H58)</f>
        <v>0</v>
      </c>
      <c r="I46" s="10"/>
      <c r="J46" s="7">
        <f>SUM(J47:J58)</f>
        <v>0</v>
      </c>
      <c r="K46" s="101"/>
      <c r="L46" s="86"/>
      <c r="M46" s="88">
        <f>SUM(M47:M58)</f>
        <v>0</v>
      </c>
      <c r="N46" s="32"/>
    </row>
    <row r="47" spans="1:14" ht="18" customHeight="1">
      <c r="A47" s="507"/>
      <c r="B47" s="517"/>
      <c r="C47" s="518"/>
      <c r="D47" s="556"/>
      <c r="E47" s="557"/>
      <c r="F47" s="510"/>
      <c r="G47" s="13">
        <v>34</v>
      </c>
      <c r="H47" s="352"/>
      <c r="I47" s="8">
        <v>1770</v>
      </c>
      <c r="J47" s="8">
        <f>I47*H47</f>
        <v>0</v>
      </c>
      <c r="K47" s="102">
        <f>Итого!$B$17</f>
        <v>0</v>
      </c>
      <c r="L47" s="87">
        <f t="shared" si="1"/>
        <v>1770</v>
      </c>
      <c r="M47" s="87">
        <f>L47*H47</f>
        <v>0</v>
      </c>
      <c r="N47" s="31"/>
    </row>
    <row r="48" spans="1:14" ht="18" customHeight="1">
      <c r="A48" s="507"/>
      <c r="B48" s="517"/>
      <c r="C48" s="518"/>
      <c r="D48" s="556"/>
      <c r="E48" s="557"/>
      <c r="F48" s="510"/>
      <c r="G48" s="13">
        <v>36</v>
      </c>
      <c r="H48" s="352"/>
      <c r="I48" s="8">
        <v>1770</v>
      </c>
      <c r="J48" s="8">
        <f t="shared" ref="J48:J58" si="7">I48*H48</f>
        <v>0</v>
      </c>
      <c r="K48" s="102">
        <f>Итого!$B$17</f>
        <v>0</v>
      </c>
      <c r="L48" s="87">
        <f t="shared" si="1"/>
        <v>1770</v>
      </c>
      <c r="M48" s="87">
        <f t="shared" ref="M48:M58" si="8">L48*H48</f>
        <v>0</v>
      </c>
      <c r="N48" s="31"/>
    </row>
    <row r="49" spans="1:14" ht="18" customHeight="1">
      <c r="A49" s="507"/>
      <c r="B49" s="517"/>
      <c r="C49" s="518"/>
      <c r="D49" s="556"/>
      <c r="E49" s="557"/>
      <c r="F49" s="510"/>
      <c r="G49" s="13">
        <v>38</v>
      </c>
      <c r="H49" s="352"/>
      <c r="I49" s="8">
        <v>1770</v>
      </c>
      <c r="J49" s="8">
        <f t="shared" si="7"/>
        <v>0</v>
      </c>
      <c r="K49" s="102">
        <f>Итого!$B$17</f>
        <v>0</v>
      </c>
      <c r="L49" s="87">
        <f t="shared" si="1"/>
        <v>1770</v>
      </c>
      <c r="M49" s="87">
        <f t="shared" si="8"/>
        <v>0</v>
      </c>
      <c r="N49" s="31"/>
    </row>
    <row r="50" spans="1:14" ht="18" customHeight="1">
      <c r="A50" s="507"/>
      <c r="B50" s="517"/>
      <c r="C50" s="518"/>
      <c r="D50" s="556"/>
      <c r="E50" s="557"/>
      <c r="F50" s="510"/>
      <c r="G50" s="13">
        <v>40</v>
      </c>
      <c r="H50" s="352"/>
      <c r="I50" s="8">
        <v>1770</v>
      </c>
      <c r="J50" s="8">
        <f t="shared" si="7"/>
        <v>0</v>
      </c>
      <c r="K50" s="102">
        <f>Итого!$B$17</f>
        <v>0</v>
      </c>
      <c r="L50" s="87">
        <f t="shared" si="1"/>
        <v>1770</v>
      </c>
      <c r="M50" s="87">
        <f t="shared" si="8"/>
        <v>0</v>
      </c>
      <c r="N50" s="31"/>
    </row>
    <row r="51" spans="1:14" ht="18" customHeight="1">
      <c r="A51" s="507"/>
      <c r="B51" s="517"/>
      <c r="C51" s="518"/>
      <c r="D51" s="556"/>
      <c r="E51" s="557"/>
      <c r="F51" s="510"/>
      <c r="G51" s="13">
        <v>42</v>
      </c>
      <c r="H51" s="352"/>
      <c r="I51" s="8">
        <v>1770</v>
      </c>
      <c r="J51" s="8">
        <f t="shared" si="7"/>
        <v>0</v>
      </c>
      <c r="K51" s="102">
        <f>Итого!$B$17</f>
        <v>0</v>
      </c>
      <c r="L51" s="87">
        <f t="shared" si="1"/>
        <v>1770</v>
      </c>
      <c r="M51" s="87">
        <f t="shared" si="8"/>
        <v>0</v>
      </c>
      <c r="N51" s="31"/>
    </row>
    <row r="52" spans="1:14" ht="18" customHeight="1">
      <c r="A52" s="507"/>
      <c r="B52" s="517"/>
      <c r="C52" s="518"/>
      <c r="D52" s="556"/>
      <c r="E52" s="557"/>
      <c r="F52" s="510"/>
      <c r="G52" s="13">
        <v>44</v>
      </c>
      <c r="H52" s="352"/>
      <c r="I52" s="8">
        <v>1770</v>
      </c>
      <c r="J52" s="8">
        <f t="shared" si="7"/>
        <v>0</v>
      </c>
      <c r="K52" s="102">
        <f>Итого!$B$17</f>
        <v>0</v>
      </c>
      <c r="L52" s="87">
        <f t="shared" si="1"/>
        <v>1770</v>
      </c>
      <c r="M52" s="87">
        <f t="shared" si="8"/>
        <v>0</v>
      </c>
      <c r="N52" s="31"/>
    </row>
    <row r="53" spans="1:14" ht="18" customHeight="1">
      <c r="A53" s="507"/>
      <c r="B53" s="517"/>
      <c r="C53" s="518"/>
      <c r="D53" s="556"/>
      <c r="E53" s="557"/>
      <c r="F53" s="510"/>
      <c r="G53" s="13">
        <v>46</v>
      </c>
      <c r="H53" s="352"/>
      <c r="I53" s="8">
        <v>1770</v>
      </c>
      <c r="J53" s="8">
        <f t="shared" si="7"/>
        <v>0</v>
      </c>
      <c r="K53" s="102">
        <f>Итого!$B$17</f>
        <v>0</v>
      </c>
      <c r="L53" s="87">
        <f t="shared" si="1"/>
        <v>1770</v>
      </c>
      <c r="M53" s="87">
        <f t="shared" si="8"/>
        <v>0</v>
      </c>
      <c r="N53" s="31"/>
    </row>
    <row r="54" spans="1:14" ht="18" customHeight="1">
      <c r="A54" s="507"/>
      <c r="B54" s="517"/>
      <c r="C54" s="518"/>
      <c r="D54" s="556"/>
      <c r="E54" s="557"/>
      <c r="F54" s="510"/>
      <c r="G54" s="13">
        <v>48</v>
      </c>
      <c r="H54" s="352"/>
      <c r="I54" s="8">
        <v>1770</v>
      </c>
      <c r="J54" s="8">
        <f t="shared" si="7"/>
        <v>0</v>
      </c>
      <c r="K54" s="102">
        <f>Итого!$B$17</f>
        <v>0</v>
      </c>
      <c r="L54" s="87">
        <f t="shared" si="1"/>
        <v>1770</v>
      </c>
      <c r="M54" s="87">
        <f t="shared" si="8"/>
        <v>0</v>
      </c>
      <c r="N54" s="31"/>
    </row>
    <row r="55" spans="1:14" ht="18" customHeight="1">
      <c r="A55" s="507"/>
      <c r="B55" s="517"/>
      <c r="C55" s="518"/>
      <c r="D55" s="556"/>
      <c r="E55" s="557"/>
      <c r="F55" s="510"/>
      <c r="G55" s="13">
        <v>50</v>
      </c>
      <c r="H55" s="352"/>
      <c r="I55" s="8">
        <v>1770</v>
      </c>
      <c r="J55" s="8">
        <f t="shared" si="7"/>
        <v>0</v>
      </c>
      <c r="K55" s="102">
        <f>Итого!$B$17</f>
        <v>0</v>
      </c>
      <c r="L55" s="87">
        <f t="shared" si="1"/>
        <v>1770</v>
      </c>
      <c r="M55" s="87">
        <f t="shared" si="8"/>
        <v>0</v>
      </c>
      <c r="N55" s="31"/>
    </row>
    <row r="56" spans="1:14" ht="18" customHeight="1">
      <c r="A56" s="507"/>
      <c r="B56" s="517"/>
      <c r="C56" s="518"/>
      <c r="D56" s="556"/>
      <c r="E56" s="557"/>
      <c r="F56" s="510"/>
      <c r="G56" s="13">
        <v>52</v>
      </c>
      <c r="H56" s="352"/>
      <c r="I56" s="8">
        <v>1770</v>
      </c>
      <c r="J56" s="8">
        <f t="shared" si="7"/>
        <v>0</v>
      </c>
      <c r="K56" s="102">
        <f>Итого!$B$17</f>
        <v>0</v>
      </c>
      <c r="L56" s="87">
        <f t="shared" si="1"/>
        <v>1770</v>
      </c>
      <c r="M56" s="87">
        <f t="shared" si="8"/>
        <v>0</v>
      </c>
      <c r="N56" s="31"/>
    </row>
    <row r="57" spans="1:14" ht="18" customHeight="1">
      <c r="A57" s="507"/>
      <c r="B57" s="517"/>
      <c r="C57" s="518"/>
      <c r="D57" s="556"/>
      <c r="E57" s="557"/>
      <c r="F57" s="510"/>
      <c r="G57" s="13">
        <v>54</v>
      </c>
      <c r="H57" s="352"/>
      <c r="I57" s="8">
        <v>1770</v>
      </c>
      <c r="J57" s="8">
        <f t="shared" si="7"/>
        <v>0</v>
      </c>
      <c r="K57" s="102">
        <f>Итого!$B$17</f>
        <v>0</v>
      </c>
      <c r="L57" s="87">
        <f t="shared" si="1"/>
        <v>1770</v>
      </c>
      <c r="M57" s="87">
        <f t="shared" si="8"/>
        <v>0</v>
      </c>
      <c r="N57" s="31"/>
    </row>
    <row r="58" spans="1:14" ht="18" customHeight="1">
      <c r="A58" s="508"/>
      <c r="B58" s="529"/>
      <c r="C58" s="530"/>
      <c r="D58" s="558"/>
      <c r="E58" s="559"/>
      <c r="F58" s="519"/>
      <c r="G58" s="13">
        <v>56</v>
      </c>
      <c r="H58" s="352"/>
      <c r="I58" s="8">
        <v>1770</v>
      </c>
      <c r="J58" s="8">
        <f t="shared" si="7"/>
        <v>0</v>
      </c>
      <c r="K58" s="102">
        <f>Итого!$B$17</f>
        <v>0</v>
      </c>
      <c r="L58" s="87">
        <f t="shared" si="1"/>
        <v>1770</v>
      </c>
      <c r="M58" s="87">
        <f t="shared" si="8"/>
        <v>0</v>
      </c>
      <c r="N58" s="31"/>
    </row>
    <row r="59" spans="1:14" ht="21.6" customHeight="1">
      <c r="A59" s="532" t="s">
        <v>14</v>
      </c>
      <c r="B59" s="560" t="s">
        <v>13</v>
      </c>
      <c r="C59" s="561"/>
      <c r="D59" s="554" t="s">
        <v>17</v>
      </c>
      <c r="E59" s="555"/>
      <c r="F59" s="509"/>
      <c r="G59" s="24"/>
      <c r="H59" s="11">
        <f>SUM(H60:H71)</f>
        <v>0</v>
      </c>
      <c r="I59" s="10"/>
      <c r="J59" s="7">
        <f>SUM(J60:J71)</f>
        <v>0</v>
      </c>
      <c r="K59" s="101"/>
      <c r="L59" s="86"/>
      <c r="M59" s="88">
        <f>SUM(M60:M71)</f>
        <v>0</v>
      </c>
      <c r="N59" s="32"/>
    </row>
    <row r="60" spans="1:14" ht="18" customHeight="1">
      <c r="A60" s="507"/>
      <c r="B60" s="517"/>
      <c r="C60" s="518"/>
      <c r="D60" s="556"/>
      <c r="E60" s="557"/>
      <c r="F60" s="510"/>
      <c r="G60" s="13">
        <v>34</v>
      </c>
      <c r="H60" s="352"/>
      <c r="I60" s="8">
        <v>1550</v>
      </c>
      <c r="J60" s="8">
        <f>I60*H60</f>
        <v>0</v>
      </c>
      <c r="K60" s="102">
        <f>Итого!$B$17</f>
        <v>0</v>
      </c>
      <c r="L60" s="87">
        <f t="shared" ref="L60:L86" si="9">PRODUCT(I60,1-K60)</f>
        <v>1550</v>
      </c>
      <c r="M60" s="87">
        <f>L60*H60</f>
        <v>0</v>
      </c>
      <c r="N60" s="31"/>
    </row>
    <row r="61" spans="1:14" ht="18" customHeight="1">
      <c r="A61" s="507"/>
      <c r="B61" s="517"/>
      <c r="C61" s="518"/>
      <c r="D61" s="556"/>
      <c r="E61" s="557"/>
      <c r="F61" s="510"/>
      <c r="G61" s="13">
        <v>36</v>
      </c>
      <c r="H61" s="352"/>
      <c r="I61" s="8">
        <v>1550</v>
      </c>
      <c r="J61" s="8">
        <f t="shared" ref="J61:J71" si="10">I61*H61</f>
        <v>0</v>
      </c>
      <c r="K61" s="102">
        <f>Итого!$B$17</f>
        <v>0</v>
      </c>
      <c r="L61" s="87">
        <f t="shared" si="9"/>
        <v>1550</v>
      </c>
      <c r="M61" s="87">
        <f t="shared" ref="M61:M71" si="11">L61*H61</f>
        <v>0</v>
      </c>
      <c r="N61" s="31"/>
    </row>
    <row r="62" spans="1:14" ht="18" customHeight="1">
      <c r="A62" s="507"/>
      <c r="B62" s="517"/>
      <c r="C62" s="518"/>
      <c r="D62" s="556"/>
      <c r="E62" s="557"/>
      <c r="F62" s="510"/>
      <c r="G62" s="13">
        <v>38</v>
      </c>
      <c r="H62" s="352"/>
      <c r="I62" s="8">
        <v>1550</v>
      </c>
      <c r="J62" s="8">
        <f t="shared" si="10"/>
        <v>0</v>
      </c>
      <c r="K62" s="102">
        <f>Итого!$B$17</f>
        <v>0</v>
      </c>
      <c r="L62" s="87">
        <f t="shared" si="9"/>
        <v>1550</v>
      </c>
      <c r="M62" s="87">
        <f t="shared" si="11"/>
        <v>0</v>
      </c>
      <c r="N62" s="31"/>
    </row>
    <row r="63" spans="1:14" ht="18" customHeight="1">
      <c r="A63" s="507"/>
      <c r="B63" s="517"/>
      <c r="C63" s="518"/>
      <c r="D63" s="556"/>
      <c r="E63" s="557"/>
      <c r="F63" s="510"/>
      <c r="G63" s="13">
        <v>40</v>
      </c>
      <c r="H63" s="352"/>
      <c r="I63" s="8">
        <v>1550</v>
      </c>
      <c r="J63" s="8">
        <f t="shared" si="10"/>
        <v>0</v>
      </c>
      <c r="K63" s="102">
        <f>Итого!$B$17</f>
        <v>0</v>
      </c>
      <c r="L63" s="87">
        <f t="shared" si="9"/>
        <v>1550</v>
      </c>
      <c r="M63" s="87">
        <f t="shared" si="11"/>
        <v>0</v>
      </c>
      <c r="N63" s="31"/>
    </row>
    <row r="64" spans="1:14" ht="18" customHeight="1">
      <c r="A64" s="507"/>
      <c r="B64" s="517"/>
      <c r="C64" s="518"/>
      <c r="D64" s="556"/>
      <c r="E64" s="557"/>
      <c r="F64" s="510"/>
      <c r="G64" s="13">
        <v>42</v>
      </c>
      <c r="H64" s="352"/>
      <c r="I64" s="8">
        <v>1550</v>
      </c>
      <c r="J64" s="8">
        <f t="shared" si="10"/>
        <v>0</v>
      </c>
      <c r="K64" s="102">
        <f>Итого!$B$17</f>
        <v>0</v>
      </c>
      <c r="L64" s="87">
        <f t="shared" si="9"/>
        <v>1550</v>
      </c>
      <c r="M64" s="87">
        <f t="shared" si="11"/>
        <v>0</v>
      </c>
      <c r="N64" s="31"/>
    </row>
    <row r="65" spans="1:14" ht="18" customHeight="1">
      <c r="A65" s="507"/>
      <c r="B65" s="517"/>
      <c r="C65" s="518"/>
      <c r="D65" s="556"/>
      <c r="E65" s="557"/>
      <c r="F65" s="510"/>
      <c r="G65" s="13">
        <v>44</v>
      </c>
      <c r="H65" s="352"/>
      <c r="I65" s="8">
        <v>1550</v>
      </c>
      <c r="J65" s="8">
        <f t="shared" si="10"/>
        <v>0</v>
      </c>
      <c r="K65" s="102">
        <f>Итого!$B$17</f>
        <v>0</v>
      </c>
      <c r="L65" s="87">
        <f t="shared" si="9"/>
        <v>1550</v>
      </c>
      <c r="M65" s="87">
        <f t="shared" si="11"/>
        <v>0</v>
      </c>
      <c r="N65" s="31"/>
    </row>
    <row r="66" spans="1:14" ht="18" customHeight="1">
      <c r="A66" s="507"/>
      <c r="B66" s="517"/>
      <c r="C66" s="518"/>
      <c r="D66" s="556"/>
      <c r="E66" s="557"/>
      <c r="F66" s="510"/>
      <c r="G66" s="13">
        <v>46</v>
      </c>
      <c r="H66" s="352"/>
      <c r="I66" s="8">
        <v>1550</v>
      </c>
      <c r="J66" s="8">
        <f t="shared" si="10"/>
        <v>0</v>
      </c>
      <c r="K66" s="102">
        <f>Итого!$B$17</f>
        <v>0</v>
      </c>
      <c r="L66" s="87">
        <f t="shared" si="9"/>
        <v>1550</v>
      </c>
      <c r="M66" s="87">
        <f t="shared" si="11"/>
        <v>0</v>
      </c>
      <c r="N66" s="31"/>
    </row>
    <row r="67" spans="1:14" ht="18" customHeight="1">
      <c r="A67" s="507"/>
      <c r="B67" s="517"/>
      <c r="C67" s="518"/>
      <c r="D67" s="556"/>
      <c r="E67" s="557"/>
      <c r="F67" s="510"/>
      <c r="G67" s="13">
        <v>48</v>
      </c>
      <c r="H67" s="352"/>
      <c r="I67" s="8">
        <v>1550</v>
      </c>
      <c r="J67" s="8">
        <f t="shared" si="10"/>
        <v>0</v>
      </c>
      <c r="K67" s="102">
        <f>Итого!$B$17</f>
        <v>0</v>
      </c>
      <c r="L67" s="87">
        <f t="shared" si="9"/>
        <v>1550</v>
      </c>
      <c r="M67" s="87">
        <f t="shared" si="11"/>
        <v>0</v>
      </c>
      <c r="N67" s="31"/>
    </row>
    <row r="68" spans="1:14" ht="18" customHeight="1">
      <c r="A68" s="507"/>
      <c r="B68" s="517"/>
      <c r="C68" s="518"/>
      <c r="D68" s="556"/>
      <c r="E68" s="557"/>
      <c r="F68" s="510"/>
      <c r="G68" s="13">
        <v>50</v>
      </c>
      <c r="H68" s="352"/>
      <c r="I68" s="8">
        <v>1550</v>
      </c>
      <c r="J68" s="8">
        <f t="shared" si="10"/>
        <v>0</v>
      </c>
      <c r="K68" s="102">
        <f>Итого!$B$17</f>
        <v>0</v>
      </c>
      <c r="L68" s="87">
        <f t="shared" si="9"/>
        <v>1550</v>
      </c>
      <c r="M68" s="87">
        <f t="shared" si="11"/>
        <v>0</v>
      </c>
      <c r="N68" s="31"/>
    </row>
    <row r="69" spans="1:14" ht="18" customHeight="1">
      <c r="A69" s="507"/>
      <c r="B69" s="517"/>
      <c r="C69" s="518"/>
      <c r="D69" s="556"/>
      <c r="E69" s="557"/>
      <c r="F69" s="510"/>
      <c r="G69" s="13">
        <v>52</v>
      </c>
      <c r="H69" s="352"/>
      <c r="I69" s="8">
        <v>1550</v>
      </c>
      <c r="J69" s="8">
        <f t="shared" si="10"/>
        <v>0</v>
      </c>
      <c r="K69" s="102">
        <f>Итого!$B$17</f>
        <v>0</v>
      </c>
      <c r="L69" s="87">
        <f t="shared" si="9"/>
        <v>1550</v>
      </c>
      <c r="M69" s="87">
        <f t="shared" si="11"/>
        <v>0</v>
      </c>
      <c r="N69" s="31"/>
    </row>
    <row r="70" spans="1:14" ht="18" customHeight="1">
      <c r="A70" s="507"/>
      <c r="B70" s="517"/>
      <c r="C70" s="518"/>
      <c r="D70" s="556"/>
      <c r="E70" s="557"/>
      <c r="F70" s="510"/>
      <c r="G70" s="13">
        <v>54</v>
      </c>
      <c r="H70" s="352"/>
      <c r="I70" s="8">
        <v>1550</v>
      </c>
      <c r="J70" s="8">
        <f t="shared" si="10"/>
        <v>0</v>
      </c>
      <c r="K70" s="102">
        <f>Итого!$B$17</f>
        <v>0</v>
      </c>
      <c r="L70" s="87">
        <f t="shared" si="9"/>
        <v>1550</v>
      </c>
      <c r="M70" s="87">
        <f t="shared" si="11"/>
        <v>0</v>
      </c>
      <c r="N70" s="31"/>
    </row>
    <row r="71" spans="1:14" ht="18" customHeight="1">
      <c r="A71" s="508"/>
      <c r="B71" s="529"/>
      <c r="C71" s="530"/>
      <c r="D71" s="558"/>
      <c r="E71" s="559"/>
      <c r="F71" s="519"/>
      <c r="G71" s="13">
        <v>56</v>
      </c>
      <c r="H71" s="352"/>
      <c r="I71" s="8">
        <v>1550</v>
      </c>
      <c r="J71" s="8">
        <f t="shared" si="10"/>
        <v>0</v>
      </c>
      <c r="K71" s="102">
        <f>Итого!$B$17</f>
        <v>0</v>
      </c>
      <c r="L71" s="87">
        <f t="shared" si="9"/>
        <v>1550</v>
      </c>
      <c r="M71" s="87">
        <f t="shared" si="11"/>
        <v>0</v>
      </c>
      <c r="N71" s="31"/>
    </row>
    <row r="72" spans="1:14" ht="15.6">
      <c r="A72" s="1"/>
      <c r="B72" s="562" t="s">
        <v>18</v>
      </c>
      <c r="C72" s="563"/>
      <c r="D72" s="563"/>
      <c r="E72" s="563"/>
      <c r="F72" s="563"/>
      <c r="G72" s="563"/>
      <c r="H72" s="563"/>
      <c r="I72" s="563"/>
      <c r="J72" s="564"/>
      <c r="K72" s="35"/>
      <c r="L72" s="103"/>
      <c r="M72" s="84"/>
      <c r="N72" s="1"/>
    </row>
    <row r="73" spans="1:14" ht="15.6">
      <c r="A73" s="1"/>
      <c r="B73" s="23"/>
      <c r="C73" s="30"/>
      <c r="D73" s="30"/>
      <c r="E73" s="30"/>
      <c r="F73" s="30"/>
      <c r="G73" s="30"/>
      <c r="H73" s="41">
        <f>H74+H87+H97+H110+H123+H131+H139+H148+H158+H168+H177+H186</f>
        <v>0</v>
      </c>
      <c r="I73" s="42"/>
      <c r="J73" s="43">
        <f>J74+J87+J97+J110+J123+J131+J139+J148+J158+J168+J177+J186</f>
        <v>0</v>
      </c>
      <c r="K73" s="36"/>
      <c r="L73" s="103"/>
      <c r="M73" s="91">
        <f>M74+M87+M97+M110+M123+M131+M139+M148+M158+M168+M177+M186</f>
        <v>0</v>
      </c>
      <c r="N73" s="1"/>
    </row>
    <row r="74" spans="1:14" ht="15" customHeight="1">
      <c r="A74" s="532">
        <v>812</v>
      </c>
      <c r="B74" s="515" t="s">
        <v>26</v>
      </c>
      <c r="C74" s="516"/>
      <c r="D74" s="511" t="s">
        <v>17</v>
      </c>
      <c r="E74" s="512"/>
      <c r="F74" s="509"/>
      <c r="G74" s="24"/>
      <c r="H74" s="11">
        <f>SUM(H75:H86)</f>
        <v>0</v>
      </c>
      <c r="I74" s="7"/>
      <c r="J74" s="7">
        <f>SUM(J75:J86)</f>
        <v>0</v>
      </c>
      <c r="K74" s="37"/>
      <c r="L74" s="86"/>
      <c r="M74" s="90">
        <f>SUM(M75:M86)</f>
        <v>0</v>
      </c>
      <c r="N74" s="32"/>
    </row>
    <row r="75" spans="1:14" ht="15" customHeight="1">
      <c r="A75" s="507"/>
      <c r="B75" s="517"/>
      <c r="C75" s="518"/>
      <c r="D75" s="513"/>
      <c r="E75" s="514"/>
      <c r="F75" s="510"/>
      <c r="G75" s="13">
        <v>34</v>
      </c>
      <c r="H75" s="353"/>
      <c r="I75" s="8">
        <v>705</v>
      </c>
      <c r="J75" s="8">
        <f>I75*H75</f>
        <v>0</v>
      </c>
      <c r="K75" s="102">
        <f>Итого!$B$17</f>
        <v>0</v>
      </c>
      <c r="L75" s="87">
        <f t="shared" si="9"/>
        <v>705</v>
      </c>
      <c r="M75" s="239">
        <f>L75*H75</f>
        <v>0</v>
      </c>
      <c r="N75" s="31"/>
    </row>
    <row r="76" spans="1:14" ht="15" customHeight="1">
      <c r="A76" s="507"/>
      <c r="B76" s="517"/>
      <c r="C76" s="518"/>
      <c r="D76" s="513"/>
      <c r="E76" s="514"/>
      <c r="F76" s="510"/>
      <c r="G76" s="13">
        <v>36</v>
      </c>
      <c r="H76" s="353"/>
      <c r="I76" s="8">
        <v>705</v>
      </c>
      <c r="J76" s="8">
        <f t="shared" ref="J76:J86" si="12">I76*H76</f>
        <v>0</v>
      </c>
      <c r="K76" s="102">
        <f>Итого!$B$17</f>
        <v>0</v>
      </c>
      <c r="L76" s="87">
        <f t="shared" si="9"/>
        <v>705</v>
      </c>
      <c r="M76" s="239">
        <f t="shared" ref="M76:M138" si="13">L76*H76</f>
        <v>0</v>
      </c>
      <c r="N76" s="31"/>
    </row>
    <row r="77" spans="1:14" ht="15" customHeight="1">
      <c r="A77" s="507"/>
      <c r="B77" s="517"/>
      <c r="C77" s="518"/>
      <c r="D77" s="513"/>
      <c r="E77" s="514"/>
      <c r="F77" s="510"/>
      <c r="G77" s="13">
        <v>38</v>
      </c>
      <c r="H77" s="353"/>
      <c r="I77" s="8">
        <v>705</v>
      </c>
      <c r="J77" s="8">
        <f t="shared" si="12"/>
        <v>0</v>
      </c>
      <c r="K77" s="102">
        <f>Итого!$B$17</f>
        <v>0</v>
      </c>
      <c r="L77" s="87">
        <f t="shared" si="9"/>
        <v>705</v>
      </c>
      <c r="M77" s="239">
        <f t="shared" si="13"/>
        <v>0</v>
      </c>
      <c r="N77" s="31"/>
    </row>
    <row r="78" spans="1:14" ht="15" customHeight="1">
      <c r="A78" s="507"/>
      <c r="B78" s="517"/>
      <c r="C78" s="518"/>
      <c r="D78" s="513"/>
      <c r="E78" s="514"/>
      <c r="F78" s="510"/>
      <c r="G78" s="13">
        <v>40</v>
      </c>
      <c r="H78" s="353"/>
      <c r="I78" s="8">
        <v>705</v>
      </c>
      <c r="J78" s="8">
        <f t="shared" si="12"/>
        <v>0</v>
      </c>
      <c r="K78" s="102">
        <f>Итого!$B$17</f>
        <v>0</v>
      </c>
      <c r="L78" s="87">
        <f t="shared" si="9"/>
        <v>705</v>
      </c>
      <c r="M78" s="239">
        <f t="shared" si="13"/>
        <v>0</v>
      </c>
      <c r="N78" s="31"/>
    </row>
    <row r="79" spans="1:14" ht="15" customHeight="1">
      <c r="A79" s="507"/>
      <c r="B79" s="517"/>
      <c r="C79" s="518"/>
      <c r="D79" s="513"/>
      <c r="E79" s="514"/>
      <c r="F79" s="510"/>
      <c r="G79" s="13">
        <v>42</v>
      </c>
      <c r="H79" s="353"/>
      <c r="I79" s="8">
        <v>705</v>
      </c>
      <c r="J79" s="8">
        <f t="shared" si="12"/>
        <v>0</v>
      </c>
      <c r="K79" s="102">
        <f>Итого!$B$17</f>
        <v>0</v>
      </c>
      <c r="L79" s="87">
        <f t="shared" si="9"/>
        <v>705</v>
      </c>
      <c r="M79" s="239">
        <f t="shared" si="13"/>
        <v>0</v>
      </c>
      <c r="N79" s="31"/>
    </row>
    <row r="80" spans="1:14" ht="15" customHeight="1">
      <c r="A80" s="507"/>
      <c r="B80" s="517"/>
      <c r="C80" s="518"/>
      <c r="D80" s="513"/>
      <c r="E80" s="514"/>
      <c r="F80" s="510"/>
      <c r="G80" s="13">
        <v>44</v>
      </c>
      <c r="H80" s="353"/>
      <c r="I80" s="8">
        <v>705</v>
      </c>
      <c r="J80" s="8">
        <f t="shared" si="12"/>
        <v>0</v>
      </c>
      <c r="K80" s="102">
        <f>Итого!$B$17</f>
        <v>0</v>
      </c>
      <c r="L80" s="87">
        <f t="shared" si="9"/>
        <v>705</v>
      </c>
      <c r="M80" s="239">
        <f t="shared" si="13"/>
        <v>0</v>
      </c>
      <c r="N80" s="31"/>
    </row>
    <row r="81" spans="1:14" ht="15" customHeight="1">
      <c r="A81" s="507"/>
      <c r="B81" s="517"/>
      <c r="C81" s="518"/>
      <c r="D81" s="513"/>
      <c r="E81" s="514"/>
      <c r="F81" s="510"/>
      <c r="G81" s="13">
        <v>46</v>
      </c>
      <c r="H81" s="353"/>
      <c r="I81" s="8">
        <v>705</v>
      </c>
      <c r="J81" s="8">
        <f t="shared" si="12"/>
        <v>0</v>
      </c>
      <c r="K81" s="102">
        <f>Итого!$B$17</f>
        <v>0</v>
      </c>
      <c r="L81" s="87">
        <f t="shared" si="9"/>
        <v>705</v>
      </c>
      <c r="M81" s="239">
        <f t="shared" si="13"/>
        <v>0</v>
      </c>
      <c r="N81" s="31"/>
    </row>
    <row r="82" spans="1:14" ht="15" customHeight="1">
      <c r="A82" s="507"/>
      <c r="B82" s="517"/>
      <c r="C82" s="518"/>
      <c r="D82" s="513"/>
      <c r="E82" s="514"/>
      <c r="F82" s="510"/>
      <c r="G82" s="13">
        <v>48</v>
      </c>
      <c r="H82" s="353"/>
      <c r="I82" s="8">
        <v>705</v>
      </c>
      <c r="J82" s="8">
        <f t="shared" si="12"/>
        <v>0</v>
      </c>
      <c r="K82" s="102">
        <f>Итого!$B$17</f>
        <v>0</v>
      </c>
      <c r="L82" s="87">
        <f t="shared" si="9"/>
        <v>705</v>
      </c>
      <c r="M82" s="239">
        <f t="shared" si="13"/>
        <v>0</v>
      </c>
      <c r="N82" s="31"/>
    </row>
    <row r="83" spans="1:14" ht="15" customHeight="1">
      <c r="A83" s="507"/>
      <c r="B83" s="517"/>
      <c r="C83" s="518"/>
      <c r="D83" s="513"/>
      <c r="E83" s="514"/>
      <c r="F83" s="510"/>
      <c r="G83" s="13">
        <v>50</v>
      </c>
      <c r="H83" s="353"/>
      <c r="I83" s="8">
        <v>705</v>
      </c>
      <c r="J83" s="8">
        <f t="shared" si="12"/>
        <v>0</v>
      </c>
      <c r="K83" s="102">
        <f>Итого!$B$17</f>
        <v>0</v>
      </c>
      <c r="L83" s="87">
        <f t="shared" si="9"/>
        <v>705</v>
      </c>
      <c r="M83" s="239">
        <f t="shared" si="13"/>
        <v>0</v>
      </c>
      <c r="N83" s="31"/>
    </row>
    <row r="84" spans="1:14" ht="15" customHeight="1">
      <c r="A84" s="507"/>
      <c r="B84" s="517"/>
      <c r="C84" s="518"/>
      <c r="D84" s="513"/>
      <c r="E84" s="514"/>
      <c r="F84" s="510"/>
      <c r="G84" s="13">
        <v>52</v>
      </c>
      <c r="H84" s="353"/>
      <c r="I84" s="8">
        <v>705</v>
      </c>
      <c r="J84" s="8">
        <f t="shared" si="12"/>
        <v>0</v>
      </c>
      <c r="K84" s="102">
        <f>Итого!$B$17</f>
        <v>0</v>
      </c>
      <c r="L84" s="87">
        <f t="shared" si="9"/>
        <v>705</v>
      </c>
      <c r="M84" s="239">
        <f t="shared" si="13"/>
        <v>0</v>
      </c>
      <c r="N84" s="31"/>
    </row>
    <row r="85" spans="1:14" ht="15" customHeight="1">
      <c r="A85" s="507"/>
      <c r="B85" s="517"/>
      <c r="C85" s="518"/>
      <c r="D85" s="513"/>
      <c r="E85" s="514"/>
      <c r="F85" s="510"/>
      <c r="G85" s="13">
        <v>54</v>
      </c>
      <c r="H85" s="353"/>
      <c r="I85" s="8">
        <v>705</v>
      </c>
      <c r="J85" s="8">
        <f t="shared" si="12"/>
        <v>0</v>
      </c>
      <c r="K85" s="102">
        <f>Итого!$B$17</f>
        <v>0</v>
      </c>
      <c r="L85" s="87">
        <f>PRODUCT(I85,1-K85)</f>
        <v>705</v>
      </c>
      <c r="M85" s="239">
        <f t="shared" si="13"/>
        <v>0</v>
      </c>
      <c r="N85" s="31"/>
    </row>
    <row r="86" spans="1:14" ht="15" customHeight="1">
      <c r="A86" s="508"/>
      <c r="B86" s="529"/>
      <c r="C86" s="530"/>
      <c r="D86" s="526"/>
      <c r="E86" s="527"/>
      <c r="F86" s="519"/>
      <c r="G86" s="13">
        <v>56</v>
      </c>
      <c r="H86" s="353"/>
      <c r="I86" s="8">
        <v>705</v>
      </c>
      <c r="J86" s="8">
        <f t="shared" si="12"/>
        <v>0</v>
      </c>
      <c r="K86" s="102">
        <f>Итого!$B$17</f>
        <v>0</v>
      </c>
      <c r="L86" s="87">
        <f t="shared" si="9"/>
        <v>705</v>
      </c>
      <c r="M86" s="239">
        <f t="shared" si="13"/>
        <v>0</v>
      </c>
      <c r="N86" s="31"/>
    </row>
    <row r="87" spans="1:14" ht="15.6" customHeight="1">
      <c r="A87" s="532">
        <v>851</v>
      </c>
      <c r="B87" s="528" t="s">
        <v>29</v>
      </c>
      <c r="C87" s="516"/>
      <c r="D87" s="511" t="s">
        <v>17</v>
      </c>
      <c r="E87" s="512"/>
      <c r="F87" s="509"/>
      <c r="G87" s="24"/>
      <c r="H87" s="11">
        <f>SUM(H88:H96)</f>
        <v>0</v>
      </c>
      <c r="I87" s="7"/>
      <c r="J87" s="7">
        <f>SUM(J88:J96)</f>
        <v>0</v>
      </c>
      <c r="K87" s="104"/>
      <c r="L87" s="86"/>
      <c r="M87" s="90">
        <f>SUM(M88:M96)</f>
        <v>0</v>
      </c>
      <c r="N87" s="32"/>
    </row>
    <row r="88" spans="1:14" ht="15" customHeight="1">
      <c r="A88" s="507"/>
      <c r="B88" s="517"/>
      <c r="C88" s="518"/>
      <c r="D88" s="513"/>
      <c r="E88" s="514"/>
      <c r="F88" s="510"/>
      <c r="G88" s="13">
        <v>40</v>
      </c>
      <c r="H88" s="353"/>
      <c r="I88" s="8">
        <v>780</v>
      </c>
      <c r="J88" s="8">
        <f t="shared" ref="J88:J96" si="14">I88*H88</f>
        <v>0</v>
      </c>
      <c r="K88" s="102">
        <f>Итого!$B$17</f>
        <v>0</v>
      </c>
      <c r="L88" s="87">
        <f t="shared" ref="L88:L150" si="15">PRODUCT(I88,1-K88)</f>
        <v>780</v>
      </c>
      <c r="M88" s="239">
        <f t="shared" si="13"/>
        <v>0</v>
      </c>
      <c r="N88" s="31"/>
    </row>
    <row r="89" spans="1:14" ht="15" customHeight="1">
      <c r="A89" s="507"/>
      <c r="B89" s="517"/>
      <c r="C89" s="518"/>
      <c r="D89" s="513"/>
      <c r="E89" s="514"/>
      <c r="F89" s="510"/>
      <c r="G89" s="13">
        <v>42</v>
      </c>
      <c r="H89" s="353"/>
      <c r="I89" s="8">
        <v>780</v>
      </c>
      <c r="J89" s="8">
        <f t="shared" si="14"/>
        <v>0</v>
      </c>
      <c r="K89" s="102">
        <f>Итого!$B$17</f>
        <v>0</v>
      </c>
      <c r="L89" s="87">
        <f t="shared" si="15"/>
        <v>780</v>
      </c>
      <c r="M89" s="239">
        <f t="shared" si="13"/>
        <v>0</v>
      </c>
      <c r="N89" s="31"/>
    </row>
    <row r="90" spans="1:14" ht="15" customHeight="1">
      <c r="A90" s="507"/>
      <c r="B90" s="517"/>
      <c r="C90" s="518"/>
      <c r="D90" s="513"/>
      <c r="E90" s="514"/>
      <c r="F90" s="510"/>
      <c r="G90" s="13">
        <v>44</v>
      </c>
      <c r="H90" s="353"/>
      <c r="I90" s="8">
        <v>780</v>
      </c>
      <c r="J90" s="8">
        <f t="shared" si="14"/>
        <v>0</v>
      </c>
      <c r="K90" s="102">
        <f>Итого!$B$17</f>
        <v>0</v>
      </c>
      <c r="L90" s="87">
        <f t="shared" si="15"/>
        <v>780</v>
      </c>
      <c r="M90" s="239">
        <f t="shared" si="13"/>
        <v>0</v>
      </c>
      <c r="N90" s="31"/>
    </row>
    <row r="91" spans="1:14" ht="15" customHeight="1">
      <c r="A91" s="507"/>
      <c r="B91" s="517"/>
      <c r="C91" s="518"/>
      <c r="D91" s="513"/>
      <c r="E91" s="514"/>
      <c r="F91" s="510"/>
      <c r="G91" s="13">
        <v>46</v>
      </c>
      <c r="H91" s="353"/>
      <c r="I91" s="8">
        <v>780</v>
      </c>
      <c r="J91" s="8">
        <f t="shared" si="14"/>
        <v>0</v>
      </c>
      <c r="K91" s="102">
        <f>Итого!$B$17</f>
        <v>0</v>
      </c>
      <c r="L91" s="87">
        <f t="shared" si="15"/>
        <v>780</v>
      </c>
      <c r="M91" s="239">
        <f t="shared" si="13"/>
        <v>0</v>
      </c>
      <c r="N91" s="31"/>
    </row>
    <row r="92" spans="1:14" ht="15" customHeight="1">
      <c r="A92" s="507"/>
      <c r="B92" s="517"/>
      <c r="C92" s="518"/>
      <c r="D92" s="513"/>
      <c r="E92" s="514"/>
      <c r="F92" s="510"/>
      <c r="G92" s="13">
        <v>48</v>
      </c>
      <c r="H92" s="353"/>
      <c r="I92" s="8">
        <v>780</v>
      </c>
      <c r="J92" s="8">
        <f t="shared" si="14"/>
        <v>0</v>
      </c>
      <c r="K92" s="102">
        <f>Итого!$B$17</f>
        <v>0</v>
      </c>
      <c r="L92" s="87">
        <f t="shared" si="15"/>
        <v>780</v>
      </c>
      <c r="M92" s="239">
        <f t="shared" si="13"/>
        <v>0</v>
      </c>
      <c r="N92" s="31"/>
    </row>
    <row r="93" spans="1:14" ht="15" customHeight="1">
      <c r="A93" s="507"/>
      <c r="B93" s="517"/>
      <c r="C93" s="518"/>
      <c r="D93" s="513"/>
      <c r="E93" s="514"/>
      <c r="F93" s="510"/>
      <c r="G93" s="13">
        <v>50</v>
      </c>
      <c r="H93" s="353"/>
      <c r="I93" s="8">
        <v>780</v>
      </c>
      <c r="J93" s="8">
        <f t="shared" si="14"/>
        <v>0</v>
      </c>
      <c r="K93" s="102">
        <f>Итого!$B$17</f>
        <v>0</v>
      </c>
      <c r="L93" s="87">
        <f t="shared" si="15"/>
        <v>780</v>
      </c>
      <c r="M93" s="239">
        <f t="shared" si="13"/>
        <v>0</v>
      </c>
      <c r="N93" s="31"/>
    </row>
    <row r="94" spans="1:14" ht="15" customHeight="1">
      <c r="A94" s="507"/>
      <c r="B94" s="517"/>
      <c r="C94" s="518"/>
      <c r="D94" s="513"/>
      <c r="E94" s="514"/>
      <c r="F94" s="510"/>
      <c r="G94" s="13">
        <v>52</v>
      </c>
      <c r="H94" s="353"/>
      <c r="I94" s="8">
        <v>780</v>
      </c>
      <c r="J94" s="8">
        <f t="shared" si="14"/>
        <v>0</v>
      </c>
      <c r="K94" s="102">
        <f>Итого!$B$17</f>
        <v>0</v>
      </c>
      <c r="L94" s="87">
        <f t="shared" si="15"/>
        <v>780</v>
      </c>
      <c r="M94" s="239">
        <f t="shared" si="13"/>
        <v>0</v>
      </c>
      <c r="N94" s="31"/>
    </row>
    <row r="95" spans="1:14" ht="15" customHeight="1">
      <c r="A95" s="507"/>
      <c r="B95" s="517"/>
      <c r="C95" s="518"/>
      <c r="D95" s="513"/>
      <c r="E95" s="514"/>
      <c r="F95" s="510"/>
      <c r="G95" s="13">
        <v>54</v>
      </c>
      <c r="H95" s="353"/>
      <c r="I95" s="8">
        <v>780</v>
      </c>
      <c r="J95" s="8">
        <f t="shared" si="14"/>
        <v>0</v>
      </c>
      <c r="K95" s="102">
        <f>Итого!$B$17</f>
        <v>0</v>
      </c>
      <c r="L95" s="87">
        <f t="shared" si="15"/>
        <v>780</v>
      </c>
      <c r="M95" s="239">
        <f t="shared" si="13"/>
        <v>0</v>
      </c>
      <c r="N95" s="31"/>
    </row>
    <row r="96" spans="1:14" ht="15" customHeight="1">
      <c r="A96" s="508"/>
      <c r="B96" s="529"/>
      <c r="C96" s="530"/>
      <c r="D96" s="526"/>
      <c r="E96" s="527"/>
      <c r="F96" s="519"/>
      <c r="G96" s="13">
        <v>56</v>
      </c>
      <c r="H96" s="353"/>
      <c r="I96" s="8">
        <v>780</v>
      </c>
      <c r="J96" s="8">
        <f t="shared" si="14"/>
        <v>0</v>
      </c>
      <c r="K96" s="102">
        <f>Итого!$B$17</f>
        <v>0</v>
      </c>
      <c r="L96" s="87">
        <f t="shared" si="15"/>
        <v>780</v>
      </c>
      <c r="M96" s="239">
        <f t="shared" si="13"/>
        <v>0</v>
      </c>
      <c r="N96" s="31"/>
    </row>
    <row r="97" spans="1:14" ht="15.6" customHeight="1">
      <c r="A97" s="532">
        <v>822</v>
      </c>
      <c r="B97" s="515" t="s">
        <v>19</v>
      </c>
      <c r="C97" s="516"/>
      <c r="D97" s="511" t="s">
        <v>17</v>
      </c>
      <c r="E97" s="512"/>
      <c r="F97" s="509"/>
      <c r="G97" s="24"/>
      <c r="H97" s="11">
        <f>SUM(H98:H109)</f>
        <v>0</v>
      </c>
      <c r="I97" s="7"/>
      <c r="J97" s="7">
        <f>SUM(J98:J109)</f>
        <v>0</v>
      </c>
      <c r="K97" s="104"/>
      <c r="L97" s="86"/>
      <c r="M97" s="90">
        <f>SUM(M98:M109)</f>
        <v>0</v>
      </c>
      <c r="N97" s="32"/>
    </row>
    <row r="98" spans="1:14" ht="15" customHeight="1">
      <c r="A98" s="507"/>
      <c r="B98" s="517"/>
      <c r="C98" s="518"/>
      <c r="D98" s="513"/>
      <c r="E98" s="514"/>
      <c r="F98" s="510"/>
      <c r="G98" s="13">
        <v>34</v>
      </c>
      <c r="H98" s="353"/>
      <c r="I98" s="8">
        <v>780</v>
      </c>
      <c r="J98" s="8">
        <f>I98*H98</f>
        <v>0</v>
      </c>
      <c r="K98" s="102">
        <f>Итого!$B$17</f>
        <v>0</v>
      </c>
      <c r="L98" s="87">
        <f t="shared" si="15"/>
        <v>780</v>
      </c>
      <c r="M98" s="239">
        <f t="shared" si="13"/>
        <v>0</v>
      </c>
      <c r="N98" s="31"/>
    </row>
    <row r="99" spans="1:14" ht="15" customHeight="1">
      <c r="A99" s="507"/>
      <c r="B99" s="517"/>
      <c r="C99" s="518"/>
      <c r="D99" s="513"/>
      <c r="E99" s="514"/>
      <c r="F99" s="510"/>
      <c r="G99" s="13">
        <v>36</v>
      </c>
      <c r="H99" s="353"/>
      <c r="I99" s="8">
        <v>780</v>
      </c>
      <c r="J99" s="8">
        <f t="shared" ref="J99:J109" si="16">I99*H99</f>
        <v>0</v>
      </c>
      <c r="K99" s="102">
        <f>Итого!$B$17</f>
        <v>0</v>
      </c>
      <c r="L99" s="87">
        <f t="shared" si="15"/>
        <v>780</v>
      </c>
      <c r="M99" s="239">
        <f t="shared" si="13"/>
        <v>0</v>
      </c>
      <c r="N99" s="31"/>
    </row>
    <row r="100" spans="1:14" ht="15" customHeight="1">
      <c r="A100" s="507"/>
      <c r="B100" s="517"/>
      <c r="C100" s="518"/>
      <c r="D100" s="513"/>
      <c r="E100" s="514"/>
      <c r="F100" s="510"/>
      <c r="G100" s="13">
        <v>38</v>
      </c>
      <c r="H100" s="353"/>
      <c r="I100" s="8">
        <v>780</v>
      </c>
      <c r="J100" s="8">
        <f t="shared" si="16"/>
        <v>0</v>
      </c>
      <c r="K100" s="102">
        <f>Итого!$B$17</f>
        <v>0</v>
      </c>
      <c r="L100" s="87">
        <f t="shared" si="15"/>
        <v>780</v>
      </c>
      <c r="M100" s="239">
        <f t="shared" si="13"/>
        <v>0</v>
      </c>
      <c r="N100" s="31"/>
    </row>
    <row r="101" spans="1:14" ht="15" customHeight="1">
      <c r="A101" s="507"/>
      <c r="B101" s="517"/>
      <c r="C101" s="518"/>
      <c r="D101" s="513"/>
      <c r="E101" s="514"/>
      <c r="F101" s="510"/>
      <c r="G101" s="13">
        <v>40</v>
      </c>
      <c r="H101" s="353"/>
      <c r="I101" s="8">
        <v>780</v>
      </c>
      <c r="J101" s="8">
        <f t="shared" si="16"/>
        <v>0</v>
      </c>
      <c r="K101" s="102">
        <f>Итого!$B$17</f>
        <v>0</v>
      </c>
      <c r="L101" s="87">
        <f t="shared" si="15"/>
        <v>780</v>
      </c>
      <c r="M101" s="239">
        <f t="shared" si="13"/>
        <v>0</v>
      </c>
      <c r="N101" s="31"/>
    </row>
    <row r="102" spans="1:14" ht="15" customHeight="1">
      <c r="A102" s="507"/>
      <c r="B102" s="517"/>
      <c r="C102" s="518"/>
      <c r="D102" s="513"/>
      <c r="E102" s="514"/>
      <c r="F102" s="510"/>
      <c r="G102" s="13">
        <v>42</v>
      </c>
      <c r="H102" s="353"/>
      <c r="I102" s="8">
        <v>780</v>
      </c>
      <c r="J102" s="8">
        <f t="shared" si="16"/>
        <v>0</v>
      </c>
      <c r="K102" s="102">
        <f>Итого!$B$17</f>
        <v>0</v>
      </c>
      <c r="L102" s="87">
        <f t="shared" si="15"/>
        <v>780</v>
      </c>
      <c r="M102" s="239">
        <f t="shared" si="13"/>
        <v>0</v>
      </c>
      <c r="N102" s="31"/>
    </row>
    <row r="103" spans="1:14" ht="15" customHeight="1">
      <c r="A103" s="507"/>
      <c r="B103" s="517"/>
      <c r="C103" s="518"/>
      <c r="D103" s="513"/>
      <c r="E103" s="514"/>
      <c r="F103" s="510"/>
      <c r="G103" s="13">
        <v>44</v>
      </c>
      <c r="H103" s="353"/>
      <c r="I103" s="8">
        <v>780</v>
      </c>
      <c r="J103" s="8">
        <f t="shared" si="16"/>
        <v>0</v>
      </c>
      <c r="K103" s="102">
        <f>Итого!$B$17</f>
        <v>0</v>
      </c>
      <c r="L103" s="87">
        <f t="shared" si="15"/>
        <v>780</v>
      </c>
      <c r="M103" s="239">
        <f t="shared" si="13"/>
        <v>0</v>
      </c>
      <c r="N103" s="31"/>
    </row>
    <row r="104" spans="1:14" ht="15" customHeight="1">
      <c r="A104" s="507"/>
      <c r="B104" s="517"/>
      <c r="C104" s="518"/>
      <c r="D104" s="513"/>
      <c r="E104" s="514"/>
      <c r="F104" s="510"/>
      <c r="G104" s="13">
        <v>46</v>
      </c>
      <c r="H104" s="353"/>
      <c r="I104" s="8">
        <v>780</v>
      </c>
      <c r="J104" s="8">
        <f t="shared" si="16"/>
        <v>0</v>
      </c>
      <c r="K104" s="102">
        <f>Итого!$B$17</f>
        <v>0</v>
      </c>
      <c r="L104" s="87">
        <f t="shared" si="15"/>
        <v>780</v>
      </c>
      <c r="M104" s="239">
        <f t="shared" si="13"/>
        <v>0</v>
      </c>
      <c r="N104" s="31"/>
    </row>
    <row r="105" spans="1:14" ht="15" customHeight="1">
      <c r="A105" s="507"/>
      <c r="B105" s="517"/>
      <c r="C105" s="518"/>
      <c r="D105" s="513"/>
      <c r="E105" s="514"/>
      <c r="F105" s="510"/>
      <c r="G105" s="13">
        <v>48</v>
      </c>
      <c r="H105" s="353"/>
      <c r="I105" s="8">
        <v>780</v>
      </c>
      <c r="J105" s="8">
        <f t="shared" si="16"/>
        <v>0</v>
      </c>
      <c r="K105" s="102">
        <f>Итого!$B$17</f>
        <v>0</v>
      </c>
      <c r="L105" s="87">
        <f t="shared" si="15"/>
        <v>780</v>
      </c>
      <c r="M105" s="239">
        <f t="shared" si="13"/>
        <v>0</v>
      </c>
      <c r="N105" s="31"/>
    </row>
    <row r="106" spans="1:14" ht="15" customHeight="1">
      <c r="A106" s="507"/>
      <c r="B106" s="517"/>
      <c r="C106" s="518"/>
      <c r="D106" s="513"/>
      <c r="E106" s="514"/>
      <c r="F106" s="510"/>
      <c r="G106" s="13">
        <v>50</v>
      </c>
      <c r="H106" s="353"/>
      <c r="I106" s="8">
        <v>780</v>
      </c>
      <c r="J106" s="8">
        <f t="shared" si="16"/>
        <v>0</v>
      </c>
      <c r="K106" s="102">
        <f>Итого!$B$17</f>
        <v>0</v>
      </c>
      <c r="L106" s="87">
        <f t="shared" si="15"/>
        <v>780</v>
      </c>
      <c r="M106" s="239">
        <f t="shared" si="13"/>
        <v>0</v>
      </c>
      <c r="N106" s="31"/>
    </row>
    <row r="107" spans="1:14" ht="15" customHeight="1">
      <c r="A107" s="507"/>
      <c r="B107" s="517"/>
      <c r="C107" s="518"/>
      <c r="D107" s="513"/>
      <c r="E107" s="514"/>
      <c r="F107" s="510"/>
      <c r="G107" s="13">
        <v>52</v>
      </c>
      <c r="H107" s="353"/>
      <c r="I107" s="8">
        <v>780</v>
      </c>
      <c r="J107" s="8">
        <f t="shared" si="16"/>
        <v>0</v>
      </c>
      <c r="K107" s="102">
        <f>Итого!$B$17</f>
        <v>0</v>
      </c>
      <c r="L107" s="87">
        <f t="shared" si="15"/>
        <v>780</v>
      </c>
      <c r="M107" s="239">
        <f t="shared" si="13"/>
        <v>0</v>
      </c>
      <c r="N107" s="31"/>
    </row>
    <row r="108" spans="1:14" ht="15" customHeight="1">
      <c r="A108" s="507"/>
      <c r="B108" s="517"/>
      <c r="C108" s="518"/>
      <c r="D108" s="513"/>
      <c r="E108" s="514"/>
      <c r="F108" s="510"/>
      <c r="G108" s="13">
        <v>54</v>
      </c>
      <c r="H108" s="353"/>
      <c r="I108" s="8">
        <v>780</v>
      </c>
      <c r="J108" s="8">
        <f t="shared" si="16"/>
        <v>0</v>
      </c>
      <c r="K108" s="102">
        <f>Итого!$B$17</f>
        <v>0</v>
      </c>
      <c r="L108" s="87">
        <f t="shared" si="15"/>
        <v>780</v>
      </c>
      <c r="M108" s="239">
        <f t="shared" si="13"/>
        <v>0</v>
      </c>
      <c r="N108" s="31"/>
    </row>
    <row r="109" spans="1:14" ht="15" customHeight="1">
      <c r="A109" s="508"/>
      <c r="B109" s="529"/>
      <c r="C109" s="530"/>
      <c r="D109" s="526"/>
      <c r="E109" s="527"/>
      <c r="F109" s="519"/>
      <c r="G109" s="13">
        <v>56</v>
      </c>
      <c r="H109" s="353"/>
      <c r="I109" s="8">
        <v>780</v>
      </c>
      <c r="J109" s="8">
        <f t="shared" si="16"/>
        <v>0</v>
      </c>
      <c r="K109" s="102">
        <f>Итого!$B$17</f>
        <v>0</v>
      </c>
      <c r="L109" s="87">
        <f t="shared" si="15"/>
        <v>780</v>
      </c>
      <c r="M109" s="239">
        <f t="shared" si="13"/>
        <v>0</v>
      </c>
      <c r="N109" s="31"/>
    </row>
    <row r="110" spans="1:14" ht="15" customHeight="1">
      <c r="A110" s="532">
        <v>823</v>
      </c>
      <c r="B110" s="515" t="s">
        <v>20</v>
      </c>
      <c r="C110" s="516"/>
      <c r="D110" s="511" t="s">
        <v>17</v>
      </c>
      <c r="E110" s="512"/>
      <c r="F110" s="509"/>
      <c r="G110" s="24"/>
      <c r="H110" s="11">
        <f>SUM(H111:H122)</f>
        <v>0</v>
      </c>
      <c r="I110" s="7"/>
      <c r="J110" s="7">
        <f>SUM(J111:J122)</f>
        <v>0</v>
      </c>
      <c r="K110" s="105"/>
      <c r="L110" s="86"/>
      <c r="M110" s="90">
        <f>SUM(M111:M122)</f>
        <v>0</v>
      </c>
      <c r="N110" s="32"/>
    </row>
    <row r="111" spans="1:14" ht="15" customHeight="1">
      <c r="A111" s="507"/>
      <c r="B111" s="517"/>
      <c r="C111" s="518"/>
      <c r="D111" s="513"/>
      <c r="E111" s="514"/>
      <c r="F111" s="510"/>
      <c r="G111" s="13">
        <v>34</v>
      </c>
      <c r="H111" s="353"/>
      <c r="I111" s="8">
        <v>435</v>
      </c>
      <c r="J111" s="8">
        <f>I111*H111</f>
        <v>0</v>
      </c>
      <c r="K111" s="102">
        <f>Итого!$B$17</f>
        <v>0</v>
      </c>
      <c r="L111" s="87">
        <f t="shared" si="15"/>
        <v>435</v>
      </c>
      <c r="M111" s="239">
        <f t="shared" si="13"/>
        <v>0</v>
      </c>
      <c r="N111" s="31"/>
    </row>
    <row r="112" spans="1:14" ht="15" customHeight="1">
      <c r="A112" s="507"/>
      <c r="B112" s="517"/>
      <c r="C112" s="518"/>
      <c r="D112" s="513"/>
      <c r="E112" s="514"/>
      <c r="F112" s="510"/>
      <c r="G112" s="13">
        <v>36</v>
      </c>
      <c r="H112" s="353"/>
      <c r="I112" s="8">
        <v>435</v>
      </c>
      <c r="J112" s="8">
        <f t="shared" ref="J112:J122" si="17">I112*H112</f>
        <v>0</v>
      </c>
      <c r="K112" s="102">
        <f>Итого!$B$17</f>
        <v>0</v>
      </c>
      <c r="L112" s="87">
        <f t="shared" si="15"/>
        <v>435</v>
      </c>
      <c r="M112" s="239">
        <f t="shared" si="13"/>
        <v>0</v>
      </c>
      <c r="N112" s="31"/>
    </row>
    <row r="113" spans="1:14" ht="15" customHeight="1">
      <c r="A113" s="507"/>
      <c r="B113" s="517"/>
      <c r="C113" s="518"/>
      <c r="D113" s="513"/>
      <c r="E113" s="514"/>
      <c r="F113" s="510"/>
      <c r="G113" s="13">
        <v>38</v>
      </c>
      <c r="H113" s="353"/>
      <c r="I113" s="8">
        <v>435</v>
      </c>
      <c r="J113" s="8">
        <f t="shared" si="17"/>
        <v>0</v>
      </c>
      <c r="K113" s="102">
        <f>Итого!$B$17</f>
        <v>0</v>
      </c>
      <c r="L113" s="87">
        <f t="shared" si="15"/>
        <v>435</v>
      </c>
      <c r="M113" s="239">
        <f t="shared" si="13"/>
        <v>0</v>
      </c>
      <c r="N113" s="31"/>
    </row>
    <row r="114" spans="1:14" ht="15" customHeight="1">
      <c r="A114" s="507"/>
      <c r="B114" s="517"/>
      <c r="C114" s="518"/>
      <c r="D114" s="513"/>
      <c r="E114" s="514"/>
      <c r="F114" s="510"/>
      <c r="G114" s="13">
        <v>40</v>
      </c>
      <c r="H114" s="353"/>
      <c r="I114" s="8">
        <v>435</v>
      </c>
      <c r="J114" s="8">
        <f t="shared" si="17"/>
        <v>0</v>
      </c>
      <c r="K114" s="102">
        <f>Итого!$B$17</f>
        <v>0</v>
      </c>
      <c r="L114" s="87">
        <f t="shared" si="15"/>
        <v>435</v>
      </c>
      <c r="M114" s="239">
        <f t="shared" si="13"/>
        <v>0</v>
      </c>
      <c r="N114" s="31"/>
    </row>
    <row r="115" spans="1:14" ht="15" customHeight="1">
      <c r="A115" s="507"/>
      <c r="B115" s="517"/>
      <c r="C115" s="518"/>
      <c r="D115" s="513"/>
      <c r="E115" s="514"/>
      <c r="F115" s="510"/>
      <c r="G115" s="13">
        <v>42</v>
      </c>
      <c r="H115" s="353"/>
      <c r="I115" s="8">
        <v>435</v>
      </c>
      <c r="J115" s="8">
        <f t="shared" si="17"/>
        <v>0</v>
      </c>
      <c r="K115" s="102">
        <f>Итого!$B$17</f>
        <v>0</v>
      </c>
      <c r="L115" s="87">
        <f t="shared" si="15"/>
        <v>435</v>
      </c>
      <c r="M115" s="239">
        <f t="shared" si="13"/>
        <v>0</v>
      </c>
      <c r="N115" s="31"/>
    </row>
    <row r="116" spans="1:14" ht="15" customHeight="1">
      <c r="A116" s="507"/>
      <c r="B116" s="517"/>
      <c r="C116" s="518"/>
      <c r="D116" s="513"/>
      <c r="E116" s="514"/>
      <c r="F116" s="510"/>
      <c r="G116" s="13">
        <v>44</v>
      </c>
      <c r="H116" s="353"/>
      <c r="I116" s="8">
        <v>435</v>
      </c>
      <c r="J116" s="8">
        <f t="shared" si="17"/>
        <v>0</v>
      </c>
      <c r="K116" s="102">
        <f>Итого!$B$17</f>
        <v>0</v>
      </c>
      <c r="L116" s="87">
        <f t="shared" si="15"/>
        <v>435</v>
      </c>
      <c r="M116" s="239">
        <f t="shared" si="13"/>
        <v>0</v>
      </c>
      <c r="N116" s="31"/>
    </row>
    <row r="117" spans="1:14" ht="15" customHeight="1">
      <c r="A117" s="507"/>
      <c r="B117" s="517"/>
      <c r="C117" s="518"/>
      <c r="D117" s="513"/>
      <c r="E117" s="514"/>
      <c r="F117" s="510"/>
      <c r="G117" s="13">
        <v>46</v>
      </c>
      <c r="H117" s="353"/>
      <c r="I117" s="8">
        <v>435</v>
      </c>
      <c r="J117" s="8">
        <f t="shared" si="17"/>
        <v>0</v>
      </c>
      <c r="K117" s="102">
        <f>Итого!$B$17</f>
        <v>0</v>
      </c>
      <c r="L117" s="87">
        <f t="shared" si="15"/>
        <v>435</v>
      </c>
      <c r="M117" s="239">
        <f t="shared" si="13"/>
        <v>0</v>
      </c>
      <c r="N117" s="31"/>
    </row>
    <row r="118" spans="1:14" ht="15" customHeight="1">
      <c r="A118" s="507"/>
      <c r="B118" s="517"/>
      <c r="C118" s="518"/>
      <c r="D118" s="513"/>
      <c r="E118" s="514"/>
      <c r="F118" s="510"/>
      <c r="G118" s="13">
        <v>48</v>
      </c>
      <c r="H118" s="353"/>
      <c r="I118" s="8">
        <v>435</v>
      </c>
      <c r="J118" s="8">
        <f t="shared" si="17"/>
        <v>0</v>
      </c>
      <c r="K118" s="102">
        <f>Итого!$B$17</f>
        <v>0</v>
      </c>
      <c r="L118" s="87">
        <f t="shared" si="15"/>
        <v>435</v>
      </c>
      <c r="M118" s="239">
        <f t="shared" si="13"/>
        <v>0</v>
      </c>
      <c r="N118" s="31"/>
    </row>
    <row r="119" spans="1:14" ht="15" customHeight="1">
      <c r="A119" s="507"/>
      <c r="B119" s="517"/>
      <c r="C119" s="518"/>
      <c r="D119" s="513"/>
      <c r="E119" s="514"/>
      <c r="F119" s="510"/>
      <c r="G119" s="13">
        <v>50</v>
      </c>
      <c r="H119" s="353"/>
      <c r="I119" s="8">
        <v>435</v>
      </c>
      <c r="J119" s="8">
        <f t="shared" si="17"/>
        <v>0</v>
      </c>
      <c r="K119" s="102">
        <f>Итого!$B$17</f>
        <v>0</v>
      </c>
      <c r="L119" s="87">
        <f t="shared" si="15"/>
        <v>435</v>
      </c>
      <c r="M119" s="239">
        <f t="shared" si="13"/>
        <v>0</v>
      </c>
      <c r="N119" s="31"/>
    </row>
    <row r="120" spans="1:14" ht="15" customHeight="1">
      <c r="A120" s="507"/>
      <c r="B120" s="517"/>
      <c r="C120" s="518"/>
      <c r="D120" s="513"/>
      <c r="E120" s="514"/>
      <c r="F120" s="510"/>
      <c r="G120" s="13">
        <v>52</v>
      </c>
      <c r="H120" s="353"/>
      <c r="I120" s="8">
        <v>435</v>
      </c>
      <c r="J120" s="8">
        <f t="shared" si="17"/>
        <v>0</v>
      </c>
      <c r="K120" s="102">
        <f>Итого!$B$17</f>
        <v>0</v>
      </c>
      <c r="L120" s="87">
        <f t="shared" si="15"/>
        <v>435</v>
      </c>
      <c r="M120" s="239">
        <f t="shared" si="13"/>
        <v>0</v>
      </c>
      <c r="N120" s="31"/>
    </row>
    <row r="121" spans="1:14" ht="15" customHeight="1">
      <c r="A121" s="507"/>
      <c r="B121" s="517"/>
      <c r="C121" s="518"/>
      <c r="D121" s="513"/>
      <c r="E121" s="514"/>
      <c r="F121" s="510"/>
      <c r="G121" s="13">
        <v>54</v>
      </c>
      <c r="H121" s="353"/>
      <c r="I121" s="8">
        <v>435</v>
      </c>
      <c r="J121" s="8">
        <f t="shared" si="17"/>
        <v>0</v>
      </c>
      <c r="K121" s="102">
        <f>Итого!$B$17</f>
        <v>0</v>
      </c>
      <c r="L121" s="87">
        <f t="shared" si="15"/>
        <v>435</v>
      </c>
      <c r="M121" s="239">
        <f t="shared" si="13"/>
        <v>0</v>
      </c>
      <c r="N121" s="31"/>
    </row>
    <row r="122" spans="1:14" ht="15" customHeight="1">
      <c r="A122" s="508"/>
      <c r="B122" s="529"/>
      <c r="C122" s="530"/>
      <c r="D122" s="526"/>
      <c r="E122" s="527"/>
      <c r="F122" s="519"/>
      <c r="G122" s="13">
        <v>56</v>
      </c>
      <c r="H122" s="353"/>
      <c r="I122" s="8">
        <v>435</v>
      </c>
      <c r="J122" s="8">
        <f t="shared" si="17"/>
        <v>0</v>
      </c>
      <c r="K122" s="102">
        <f>Итого!$B$17</f>
        <v>0</v>
      </c>
      <c r="L122" s="87">
        <f t="shared" si="15"/>
        <v>435</v>
      </c>
      <c r="M122" s="239">
        <f t="shared" si="13"/>
        <v>0</v>
      </c>
      <c r="N122" s="31"/>
    </row>
    <row r="123" spans="1:14" ht="15" customHeight="1">
      <c r="A123" s="532">
        <v>841</v>
      </c>
      <c r="B123" s="515" t="s">
        <v>145</v>
      </c>
      <c r="C123" s="516"/>
      <c r="D123" s="548" t="s">
        <v>146</v>
      </c>
      <c r="E123" s="549"/>
      <c r="F123" s="509"/>
      <c r="G123" s="11"/>
      <c r="H123" s="11">
        <f>SUM(H124:H130)</f>
        <v>0</v>
      </c>
      <c r="I123" s="7"/>
      <c r="J123" s="7">
        <f>SUM(J124:J130)</f>
        <v>0</v>
      </c>
      <c r="K123" s="105"/>
      <c r="L123" s="86"/>
      <c r="M123" s="90">
        <f>SUM(M124:M130)</f>
        <v>0</v>
      </c>
      <c r="N123" s="32"/>
    </row>
    <row r="124" spans="1:14" ht="15" customHeight="1">
      <c r="A124" s="507"/>
      <c r="B124" s="517"/>
      <c r="C124" s="518"/>
      <c r="D124" s="550"/>
      <c r="E124" s="551"/>
      <c r="F124" s="510"/>
      <c r="G124" s="13">
        <v>40</v>
      </c>
      <c r="H124" s="353"/>
      <c r="I124" s="8">
        <v>940</v>
      </c>
      <c r="J124" s="8">
        <f>I124*H124</f>
        <v>0</v>
      </c>
      <c r="K124" s="102">
        <f>Итого!$B$17</f>
        <v>0</v>
      </c>
      <c r="L124" s="87">
        <f t="shared" si="15"/>
        <v>940</v>
      </c>
      <c r="M124" s="239">
        <f t="shared" si="13"/>
        <v>0</v>
      </c>
      <c r="N124" s="33"/>
    </row>
    <row r="125" spans="1:14" ht="15" customHeight="1">
      <c r="A125" s="507"/>
      <c r="B125" s="517"/>
      <c r="C125" s="518"/>
      <c r="D125" s="550"/>
      <c r="E125" s="551"/>
      <c r="F125" s="510"/>
      <c r="G125" s="13">
        <v>42</v>
      </c>
      <c r="H125" s="353"/>
      <c r="I125" s="8">
        <v>940</v>
      </c>
      <c r="J125" s="8">
        <f t="shared" ref="J125:J130" si="18">I125*H125</f>
        <v>0</v>
      </c>
      <c r="K125" s="102">
        <f>Итого!$B$17</f>
        <v>0</v>
      </c>
      <c r="L125" s="87">
        <f t="shared" si="15"/>
        <v>940</v>
      </c>
      <c r="M125" s="239">
        <f t="shared" si="13"/>
        <v>0</v>
      </c>
      <c r="N125" s="33"/>
    </row>
    <row r="126" spans="1:14" ht="15" customHeight="1">
      <c r="A126" s="507"/>
      <c r="B126" s="517"/>
      <c r="C126" s="518"/>
      <c r="D126" s="550"/>
      <c r="E126" s="551"/>
      <c r="F126" s="510"/>
      <c r="G126" s="13">
        <v>44</v>
      </c>
      <c r="H126" s="353"/>
      <c r="I126" s="8">
        <v>940</v>
      </c>
      <c r="J126" s="8">
        <f t="shared" si="18"/>
        <v>0</v>
      </c>
      <c r="K126" s="102">
        <f>Итого!$B$17</f>
        <v>0</v>
      </c>
      <c r="L126" s="87">
        <f t="shared" si="15"/>
        <v>940</v>
      </c>
      <c r="M126" s="239">
        <f t="shared" si="13"/>
        <v>0</v>
      </c>
      <c r="N126" s="33"/>
    </row>
    <row r="127" spans="1:14" ht="15" customHeight="1">
      <c r="A127" s="507"/>
      <c r="B127" s="517"/>
      <c r="C127" s="518"/>
      <c r="D127" s="550"/>
      <c r="E127" s="551"/>
      <c r="F127" s="510"/>
      <c r="G127" s="13">
        <v>46</v>
      </c>
      <c r="H127" s="353"/>
      <c r="I127" s="8">
        <v>940</v>
      </c>
      <c r="J127" s="8">
        <f t="shared" si="18"/>
        <v>0</v>
      </c>
      <c r="K127" s="102">
        <f>Итого!$B$17</f>
        <v>0</v>
      </c>
      <c r="L127" s="87">
        <f t="shared" si="15"/>
        <v>940</v>
      </c>
      <c r="M127" s="239">
        <f t="shared" si="13"/>
        <v>0</v>
      </c>
      <c r="N127" s="33"/>
    </row>
    <row r="128" spans="1:14" ht="15" customHeight="1">
      <c r="A128" s="507"/>
      <c r="B128" s="517"/>
      <c r="C128" s="518"/>
      <c r="D128" s="550"/>
      <c r="E128" s="551"/>
      <c r="F128" s="510"/>
      <c r="G128" s="13">
        <v>48</v>
      </c>
      <c r="H128" s="353"/>
      <c r="I128" s="8">
        <v>940</v>
      </c>
      <c r="J128" s="8">
        <f t="shared" si="18"/>
        <v>0</v>
      </c>
      <c r="K128" s="102">
        <f>Итого!$B$17</f>
        <v>0</v>
      </c>
      <c r="L128" s="87">
        <f t="shared" si="15"/>
        <v>940</v>
      </c>
      <c r="M128" s="239">
        <f t="shared" si="13"/>
        <v>0</v>
      </c>
      <c r="N128" s="33"/>
    </row>
    <row r="129" spans="1:14" ht="15" customHeight="1">
      <c r="A129" s="507"/>
      <c r="B129" s="517"/>
      <c r="C129" s="518"/>
      <c r="D129" s="550"/>
      <c r="E129" s="551"/>
      <c r="F129" s="510"/>
      <c r="G129" s="13">
        <v>50</v>
      </c>
      <c r="H129" s="353"/>
      <c r="I129" s="8">
        <v>940</v>
      </c>
      <c r="J129" s="8">
        <f t="shared" si="18"/>
        <v>0</v>
      </c>
      <c r="K129" s="102">
        <f>Итого!$B$17</f>
        <v>0</v>
      </c>
      <c r="L129" s="87">
        <f t="shared" si="15"/>
        <v>940</v>
      </c>
      <c r="M129" s="239">
        <f t="shared" si="13"/>
        <v>0</v>
      </c>
      <c r="N129" s="33"/>
    </row>
    <row r="130" spans="1:14" ht="15" customHeight="1">
      <c r="A130" s="508"/>
      <c r="B130" s="529"/>
      <c r="C130" s="530"/>
      <c r="D130" s="552"/>
      <c r="E130" s="553"/>
      <c r="F130" s="519"/>
      <c r="G130" s="13">
        <v>52</v>
      </c>
      <c r="H130" s="353"/>
      <c r="I130" s="8">
        <v>940</v>
      </c>
      <c r="J130" s="8">
        <f t="shared" si="18"/>
        <v>0</v>
      </c>
      <c r="K130" s="102">
        <f>Итого!$B$17</f>
        <v>0</v>
      </c>
      <c r="L130" s="87">
        <f t="shared" si="15"/>
        <v>940</v>
      </c>
      <c r="M130" s="239">
        <f t="shared" si="13"/>
        <v>0</v>
      </c>
      <c r="N130" s="33"/>
    </row>
    <row r="131" spans="1:14" ht="15" customHeight="1">
      <c r="A131" s="532">
        <v>842</v>
      </c>
      <c r="B131" s="515" t="s">
        <v>21</v>
      </c>
      <c r="C131" s="516"/>
      <c r="D131" s="541" t="s">
        <v>17</v>
      </c>
      <c r="E131" s="542"/>
      <c r="F131" s="509"/>
      <c r="G131" s="24"/>
      <c r="H131" s="11">
        <f>SUM(H132:H138)</f>
        <v>0</v>
      </c>
      <c r="I131" s="7"/>
      <c r="J131" s="7">
        <f>SUM(J132:J138)</f>
        <v>0</v>
      </c>
      <c r="K131" s="105"/>
      <c r="L131" s="86"/>
      <c r="M131" s="90">
        <f>SUM(M132:M138)</f>
        <v>0</v>
      </c>
      <c r="N131" s="32"/>
    </row>
    <row r="132" spans="1:14" ht="15" customHeight="1">
      <c r="A132" s="507"/>
      <c r="B132" s="517"/>
      <c r="C132" s="518"/>
      <c r="D132" s="543"/>
      <c r="E132" s="544"/>
      <c r="F132" s="510"/>
      <c r="G132" s="13">
        <v>40</v>
      </c>
      <c r="H132" s="353"/>
      <c r="I132" s="8">
        <v>665</v>
      </c>
      <c r="J132" s="8">
        <f>I132*H132</f>
        <v>0</v>
      </c>
      <c r="K132" s="102">
        <f>Итого!$B$17</f>
        <v>0</v>
      </c>
      <c r="L132" s="87">
        <f t="shared" si="15"/>
        <v>665</v>
      </c>
      <c r="M132" s="239">
        <f t="shared" si="13"/>
        <v>0</v>
      </c>
      <c r="N132" s="33"/>
    </row>
    <row r="133" spans="1:14" ht="15" customHeight="1">
      <c r="A133" s="507"/>
      <c r="B133" s="517"/>
      <c r="C133" s="518"/>
      <c r="D133" s="543"/>
      <c r="E133" s="544"/>
      <c r="F133" s="510"/>
      <c r="G133" s="13">
        <v>42</v>
      </c>
      <c r="H133" s="353"/>
      <c r="I133" s="8">
        <v>665</v>
      </c>
      <c r="J133" s="8">
        <f t="shared" ref="J133:J138" si="19">I133*H133</f>
        <v>0</v>
      </c>
      <c r="K133" s="102">
        <f>Итого!$B$17</f>
        <v>0</v>
      </c>
      <c r="L133" s="87">
        <f t="shared" si="15"/>
        <v>665</v>
      </c>
      <c r="M133" s="239">
        <f t="shared" si="13"/>
        <v>0</v>
      </c>
      <c r="N133" s="33"/>
    </row>
    <row r="134" spans="1:14" ht="15" customHeight="1">
      <c r="A134" s="507"/>
      <c r="B134" s="517"/>
      <c r="C134" s="518"/>
      <c r="D134" s="543"/>
      <c r="E134" s="544"/>
      <c r="F134" s="510"/>
      <c r="G134" s="13">
        <v>44</v>
      </c>
      <c r="H134" s="353"/>
      <c r="I134" s="8">
        <v>665</v>
      </c>
      <c r="J134" s="8">
        <f t="shared" si="19"/>
        <v>0</v>
      </c>
      <c r="K134" s="102">
        <f>Итого!$B$17</f>
        <v>0</v>
      </c>
      <c r="L134" s="87">
        <f t="shared" si="15"/>
        <v>665</v>
      </c>
      <c r="M134" s="239">
        <f t="shared" si="13"/>
        <v>0</v>
      </c>
      <c r="N134" s="33"/>
    </row>
    <row r="135" spans="1:14" ht="15" customHeight="1">
      <c r="A135" s="507"/>
      <c r="B135" s="517"/>
      <c r="C135" s="518"/>
      <c r="D135" s="543"/>
      <c r="E135" s="544"/>
      <c r="F135" s="510"/>
      <c r="G135" s="13">
        <v>46</v>
      </c>
      <c r="H135" s="353"/>
      <c r="I135" s="8">
        <v>665</v>
      </c>
      <c r="J135" s="8">
        <f t="shared" si="19"/>
        <v>0</v>
      </c>
      <c r="K135" s="102">
        <f>Итого!$B$17</f>
        <v>0</v>
      </c>
      <c r="L135" s="87">
        <f t="shared" si="15"/>
        <v>665</v>
      </c>
      <c r="M135" s="239">
        <f t="shared" si="13"/>
        <v>0</v>
      </c>
      <c r="N135" s="33"/>
    </row>
    <row r="136" spans="1:14" ht="15" customHeight="1">
      <c r="A136" s="507"/>
      <c r="B136" s="517"/>
      <c r="C136" s="518"/>
      <c r="D136" s="543"/>
      <c r="E136" s="544"/>
      <c r="F136" s="510"/>
      <c r="G136" s="13">
        <v>48</v>
      </c>
      <c r="H136" s="353"/>
      <c r="I136" s="8">
        <v>665</v>
      </c>
      <c r="J136" s="8">
        <f t="shared" si="19"/>
        <v>0</v>
      </c>
      <c r="K136" s="102">
        <f>Итого!$B$17</f>
        <v>0</v>
      </c>
      <c r="L136" s="87">
        <f t="shared" si="15"/>
        <v>665</v>
      </c>
      <c r="M136" s="239">
        <f t="shared" si="13"/>
        <v>0</v>
      </c>
      <c r="N136" s="33"/>
    </row>
    <row r="137" spans="1:14" ht="15" customHeight="1">
      <c r="A137" s="507"/>
      <c r="B137" s="517"/>
      <c r="C137" s="518"/>
      <c r="D137" s="543"/>
      <c r="E137" s="544"/>
      <c r="F137" s="510"/>
      <c r="G137" s="13">
        <v>50</v>
      </c>
      <c r="H137" s="353"/>
      <c r="I137" s="8">
        <v>665</v>
      </c>
      <c r="J137" s="8">
        <f t="shared" si="19"/>
        <v>0</v>
      </c>
      <c r="K137" s="102">
        <f>Итого!$B$17</f>
        <v>0</v>
      </c>
      <c r="L137" s="87">
        <f t="shared" si="15"/>
        <v>665</v>
      </c>
      <c r="M137" s="239">
        <f t="shared" si="13"/>
        <v>0</v>
      </c>
      <c r="N137" s="33"/>
    </row>
    <row r="138" spans="1:14" ht="15" customHeight="1">
      <c r="A138" s="508"/>
      <c r="B138" s="529"/>
      <c r="C138" s="530"/>
      <c r="D138" s="545"/>
      <c r="E138" s="546"/>
      <c r="F138" s="519"/>
      <c r="G138" s="13">
        <v>52</v>
      </c>
      <c r="H138" s="353"/>
      <c r="I138" s="8">
        <v>665</v>
      </c>
      <c r="J138" s="8">
        <f t="shared" si="19"/>
        <v>0</v>
      </c>
      <c r="K138" s="102">
        <f>Итого!$B$17</f>
        <v>0</v>
      </c>
      <c r="L138" s="87">
        <f t="shared" si="15"/>
        <v>665</v>
      </c>
      <c r="M138" s="239">
        <f t="shared" si="13"/>
        <v>0</v>
      </c>
      <c r="N138" s="33"/>
    </row>
    <row r="139" spans="1:14" ht="15" customHeight="1">
      <c r="A139" s="532">
        <v>843</v>
      </c>
      <c r="B139" s="515" t="s">
        <v>22</v>
      </c>
      <c r="C139" s="516"/>
      <c r="D139" s="541" t="s">
        <v>17</v>
      </c>
      <c r="E139" s="542"/>
      <c r="F139" s="509"/>
      <c r="G139" s="11"/>
      <c r="H139" s="11">
        <f>SUM(H140:H147)</f>
        <v>0</v>
      </c>
      <c r="I139" s="7"/>
      <c r="J139" s="7">
        <f>SUM(J140:J147)</f>
        <v>0</v>
      </c>
      <c r="K139" s="106"/>
      <c r="L139" s="86"/>
      <c r="M139" s="90">
        <f>SUM(M140:M147)</f>
        <v>0</v>
      </c>
      <c r="N139" s="34"/>
    </row>
    <row r="140" spans="1:14" ht="15" customHeight="1">
      <c r="A140" s="507"/>
      <c r="B140" s="517"/>
      <c r="C140" s="518"/>
      <c r="D140" s="543"/>
      <c r="E140" s="544"/>
      <c r="F140" s="510"/>
      <c r="G140" s="13">
        <v>40</v>
      </c>
      <c r="H140" s="353"/>
      <c r="I140" s="8">
        <v>930</v>
      </c>
      <c r="J140" s="8">
        <f>I140*H140</f>
        <v>0</v>
      </c>
      <c r="K140" s="102">
        <f>Итого!$B$17</f>
        <v>0</v>
      </c>
      <c r="L140" s="87">
        <f t="shared" si="15"/>
        <v>930</v>
      </c>
      <c r="M140" s="239">
        <f t="shared" ref="M140:M194" si="20">L140*H140</f>
        <v>0</v>
      </c>
      <c r="N140" s="33"/>
    </row>
    <row r="141" spans="1:14" ht="15" customHeight="1">
      <c r="A141" s="507"/>
      <c r="B141" s="517"/>
      <c r="C141" s="518"/>
      <c r="D141" s="543"/>
      <c r="E141" s="544"/>
      <c r="F141" s="510"/>
      <c r="G141" s="13">
        <v>42</v>
      </c>
      <c r="H141" s="353"/>
      <c r="I141" s="8">
        <v>930</v>
      </c>
      <c r="J141" s="8">
        <f t="shared" ref="J141:J147" si="21">I141*H141</f>
        <v>0</v>
      </c>
      <c r="K141" s="102">
        <f>Итого!$B$17</f>
        <v>0</v>
      </c>
      <c r="L141" s="87">
        <f t="shared" si="15"/>
        <v>930</v>
      </c>
      <c r="M141" s="239">
        <f t="shared" si="20"/>
        <v>0</v>
      </c>
      <c r="N141" s="33"/>
    </row>
    <row r="142" spans="1:14" ht="15" customHeight="1">
      <c r="A142" s="507"/>
      <c r="B142" s="517"/>
      <c r="C142" s="518"/>
      <c r="D142" s="543"/>
      <c r="E142" s="544"/>
      <c r="F142" s="510"/>
      <c r="G142" s="13">
        <v>44</v>
      </c>
      <c r="H142" s="353"/>
      <c r="I142" s="8">
        <v>930</v>
      </c>
      <c r="J142" s="8">
        <f t="shared" si="21"/>
        <v>0</v>
      </c>
      <c r="K142" s="102">
        <f>Итого!$B$17</f>
        <v>0</v>
      </c>
      <c r="L142" s="87">
        <f t="shared" si="15"/>
        <v>930</v>
      </c>
      <c r="M142" s="239">
        <f t="shared" si="20"/>
        <v>0</v>
      </c>
      <c r="N142" s="33"/>
    </row>
    <row r="143" spans="1:14" ht="15" customHeight="1">
      <c r="A143" s="507"/>
      <c r="B143" s="517"/>
      <c r="C143" s="518"/>
      <c r="D143" s="543"/>
      <c r="E143" s="544"/>
      <c r="F143" s="510"/>
      <c r="G143" s="13">
        <v>46</v>
      </c>
      <c r="H143" s="353"/>
      <c r="I143" s="8">
        <v>930</v>
      </c>
      <c r="J143" s="8">
        <f t="shared" si="21"/>
        <v>0</v>
      </c>
      <c r="K143" s="102">
        <f>Итого!$B$17</f>
        <v>0</v>
      </c>
      <c r="L143" s="87">
        <f t="shared" si="15"/>
        <v>930</v>
      </c>
      <c r="M143" s="239">
        <f t="shared" si="20"/>
        <v>0</v>
      </c>
      <c r="N143" s="33"/>
    </row>
    <row r="144" spans="1:14" ht="15" customHeight="1">
      <c r="A144" s="507"/>
      <c r="B144" s="517"/>
      <c r="C144" s="518"/>
      <c r="D144" s="543"/>
      <c r="E144" s="544"/>
      <c r="F144" s="510"/>
      <c r="G144" s="13">
        <v>48</v>
      </c>
      <c r="H144" s="353"/>
      <c r="I144" s="8">
        <v>930</v>
      </c>
      <c r="J144" s="8">
        <f t="shared" si="21"/>
        <v>0</v>
      </c>
      <c r="K144" s="102">
        <f>Итого!$B$17</f>
        <v>0</v>
      </c>
      <c r="L144" s="87">
        <f t="shared" si="15"/>
        <v>930</v>
      </c>
      <c r="M144" s="239">
        <f t="shared" si="20"/>
        <v>0</v>
      </c>
      <c r="N144" s="33"/>
    </row>
    <row r="145" spans="1:14" ht="15" customHeight="1">
      <c r="A145" s="507"/>
      <c r="B145" s="517"/>
      <c r="C145" s="518"/>
      <c r="D145" s="543"/>
      <c r="E145" s="544"/>
      <c r="F145" s="510"/>
      <c r="G145" s="13">
        <v>50</v>
      </c>
      <c r="H145" s="353"/>
      <c r="I145" s="8">
        <v>930</v>
      </c>
      <c r="J145" s="8">
        <f t="shared" si="21"/>
        <v>0</v>
      </c>
      <c r="K145" s="102">
        <f>Итого!$B$17</f>
        <v>0</v>
      </c>
      <c r="L145" s="87">
        <f t="shared" si="15"/>
        <v>930</v>
      </c>
      <c r="M145" s="239">
        <f t="shared" si="20"/>
        <v>0</v>
      </c>
      <c r="N145" s="33"/>
    </row>
    <row r="146" spans="1:14" ht="15" customHeight="1">
      <c r="A146" s="507"/>
      <c r="B146" s="517"/>
      <c r="C146" s="518"/>
      <c r="D146" s="543"/>
      <c r="E146" s="544"/>
      <c r="F146" s="510"/>
      <c r="G146" s="13">
        <v>52</v>
      </c>
      <c r="H146" s="353"/>
      <c r="I146" s="8">
        <v>930</v>
      </c>
      <c r="J146" s="8">
        <f t="shared" si="21"/>
        <v>0</v>
      </c>
      <c r="K146" s="102">
        <f>Итого!$B$17</f>
        <v>0</v>
      </c>
      <c r="L146" s="87">
        <f t="shared" si="15"/>
        <v>930</v>
      </c>
      <c r="M146" s="239">
        <f t="shared" si="20"/>
        <v>0</v>
      </c>
      <c r="N146" s="33"/>
    </row>
    <row r="147" spans="1:14" ht="15" customHeight="1">
      <c r="A147" s="508"/>
      <c r="B147" s="529"/>
      <c r="C147" s="530"/>
      <c r="D147" s="545"/>
      <c r="E147" s="546"/>
      <c r="F147" s="519"/>
      <c r="G147" s="13">
        <v>54</v>
      </c>
      <c r="H147" s="353"/>
      <c r="I147" s="8">
        <v>930</v>
      </c>
      <c r="J147" s="8">
        <f t="shared" si="21"/>
        <v>0</v>
      </c>
      <c r="K147" s="102">
        <f>Итого!$B$17</f>
        <v>0</v>
      </c>
      <c r="L147" s="87">
        <f t="shared" si="15"/>
        <v>930</v>
      </c>
      <c r="M147" s="239">
        <f t="shared" si="20"/>
        <v>0</v>
      </c>
      <c r="N147" s="33"/>
    </row>
    <row r="148" spans="1:14" ht="15" customHeight="1">
      <c r="A148" s="532">
        <v>844</v>
      </c>
      <c r="B148" s="515" t="s">
        <v>23</v>
      </c>
      <c r="C148" s="516"/>
      <c r="D148" s="541" t="s">
        <v>17</v>
      </c>
      <c r="E148" s="542"/>
      <c r="F148" s="509"/>
      <c r="G148" s="11"/>
      <c r="H148" s="11">
        <f>SUM(H149:H157)</f>
        <v>0</v>
      </c>
      <c r="I148" s="7"/>
      <c r="J148" s="7">
        <f>SUM(J149:J157)</f>
        <v>0</v>
      </c>
      <c r="K148" s="106"/>
      <c r="L148" s="86"/>
      <c r="M148" s="90">
        <f>SUM(M149:M157)</f>
        <v>0</v>
      </c>
      <c r="N148" s="34"/>
    </row>
    <row r="149" spans="1:14" ht="15" customHeight="1">
      <c r="A149" s="507"/>
      <c r="B149" s="517"/>
      <c r="C149" s="518"/>
      <c r="D149" s="543"/>
      <c r="E149" s="544"/>
      <c r="F149" s="510"/>
      <c r="G149" s="13">
        <v>36</v>
      </c>
      <c r="H149" s="353"/>
      <c r="I149" s="8">
        <v>895</v>
      </c>
      <c r="J149" s="8">
        <f>I149*H149</f>
        <v>0</v>
      </c>
      <c r="K149" s="102">
        <f>Итого!$B$17</f>
        <v>0</v>
      </c>
      <c r="L149" s="87">
        <f t="shared" si="15"/>
        <v>895</v>
      </c>
      <c r="M149" s="239">
        <f t="shared" si="20"/>
        <v>0</v>
      </c>
      <c r="N149" s="33"/>
    </row>
    <row r="150" spans="1:14" ht="15" customHeight="1">
      <c r="A150" s="507"/>
      <c r="B150" s="517"/>
      <c r="C150" s="518"/>
      <c r="D150" s="543"/>
      <c r="E150" s="544"/>
      <c r="F150" s="510"/>
      <c r="G150" s="13">
        <v>38</v>
      </c>
      <c r="H150" s="353"/>
      <c r="I150" s="8">
        <v>895</v>
      </c>
      <c r="J150" s="8">
        <f t="shared" ref="J150:J157" si="22">I150*H150</f>
        <v>0</v>
      </c>
      <c r="K150" s="102">
        <f>Итого!$B$17</f>
        <v>0</v>
      </c>
      <c r="L150" s="87">
        <f t="shared" si="15"/>
        <v>895</v>
      </c>
      <c r="M150" s="239">
        <f t="shared" si="20"/>
        <v>0</v>
      </c>
      <c r="N150" s="33"/>
    </row>
    <row r="151" spans="1:14" ht="15" customHeight="1">
      <c r="A151" s="507"/>
      <c r="B151" s="517"/>
      <c r="C151" s="518"/>
      <c r="D151" s="543"/>
      <c r="E151" s="544"/>
      <c r="F151" s="510"/>
      <c r="G151" s="13">
        <v>40</v>
      </c>
      <c r="H151" s="353"/>
      <c r="I151" s="8">
        <v>895</v>
      </c>
      <c r="J151" s="8">
        <f t="shared" si="22"/>
        <v>0</v>
      </c>
      <c r="K151" s="102">
        <f>Итого!$B$17</f>
        <v>0</v>
      </c>
      <c r="L151" s="87">
        <f t="shared" ref="L151:L214" si="23">PRODUCT(I151,1-K151)</f>
        <v>895</v>
      </c>
      <c r="M151" s="239">
        <f t="shared" si="20"/>
        <v>0</v>
      </c>
      <c r="N151" s="33"/>
    </row>
    <row r="152" spans="1:14" ht="15" customHeight="1">
      <c r="A152" s="507"/>
      <c r="B152" s="517"/>
      <c r="C152" s="518"/>
      <c r="D152" s="543"/>
      <c r="E152" s="544"/>
      <c r="F152" s="510"/>
      <c r="G152" s="13">
        <v>42</v>
      </c>
      <c r="H152" s="353"/>
      <c r="I152" s="8">
        <v>895</v>
      </c>
      <c r="J152" s="8">
        <f t="shared" si="22"/>
        <v>0</v>
      </c>
      <c r="K152" s="102">
        <f>Итого!$B$17</f>
        <v>0</v>
      </c>
      <c r="L152" s="87">
        <f t="shared" si="23"/>
        <v>895</v>
      </c>
      <c r="M152" s="239">
        <f t="shared" si="20"/>
        <v>0</v>
      </c>
      <c r="N152" s="33"/>
    </row>
    <row r="153" spans="1:14" ht="15" customHeight="1">
      <c r="A153" s="507"/>
      <c r="B153" s="517"/>
      <c r="C153" s="518"/>
      <c r="D153" s="543"/>
      <c r="E153" s="544"/>
      <c r="F153" s="510"/>
      <c r="G153" s="13">
        <v>44</v>
      </c>
      <c r="H153" s="353"/>
      <c r="I153" s="8">
        <v>895</v>
      </c>
      <c r="J153" s="8">
        <f t="shared" si="22"/>
        <v>0</v>
      </c>
      <c r="K153" s="102">
        <f>Итого!$B$17</f>
        <v>0</v>
      </c>
      <c r="L153" s="87">
        <f t="shared" si="23"/>
        <v>895</v>
      </c>
      <c r="M153" s="239">
        <f t="shared" si="20"/>
        <v>0</v>
      </c>
      <c r="N153" s="33"/>
    </row>
    <row r="154" spans="1:14" ht="15" customHeight="1">
      <c r="A154" s="507"/>
      <c r="B154" s="517"/>
      <c r="C154" s="518"/>
      <c r="D154" s="543"/>
      <c r="E154" s="544"/>
      <c r="F154" s="510"/>
      <c r="G154" s="13">
        <v>46</v>
      </c>
      <c r="H154" s="353"/>
      <c r="I154" s="8">
        <v>895</v>
      </c>
      <c r="J154" s="8">
        <f t="shared" si="22"/>
        <v>0</v>
      </c>
      <c r="K154" s="102">
        <f>Итого!$B$17</f>
        <v>0</v>
      </c>
      <c r="L154" s="87">
        <f t="shared" si="23"/>
        <v>895</v>
      </c>
      <c r="M154" s="239">
        <f t="shared" si="20"/>
        <v>0</v>
      </c>
      <c r="N154" s="33"/>
    </row>
    <row r="155" spans="1:14" ht="15" customHeight="1">
      <c r="A155" s="507"/>
      <c r="B155" s="517"/>
      <c r="C155" s="518"/>
      <c r="D155" s="543"/>
      <c r="E155" s="544"/>
      <c r="F155" s="510"/>
      <c r="G155" s="13">
        <v>48</v>
      </c>
      <c r="H155" s="353"/>
      <c r="I155" s="8">
        <v>895</v>
      </c>
      <c r="J155" s="8">
        <f t="shared" si="22"/>
        <v>0</v>
      </c>
      <c r="K155" s="102">
        <f>Итого!$B$17</f>
        <v>0</v>
      </c>
      <c r="L155" s="87">
        <f t="shared" si="23"/>
        <v>895</v>
      </c>
      <c r="M155" s="239">
        <f t="shared" si="20"/>
        <v>0</v>
      </c>
      <c r="N155" s="33"/>
    </row>
    <row r="156" spans="1:14" ht="15" customHeight="1">
      <c r="A156" s="507"/>
      <c r="B156" s="517"/>
      <c r="C156" s="518"/>
      <c r="D156" s="543"/>
      <c r="E156" s="544"/>
      <c r="F156" s="510"/>
      <c r="G156" s="13">
        <v>50</v>
      </c>
      <c r="H156" s="353"/>
      <c r="I156" s="8">
        <v>895</v>
      </c>
      <c r="J156" s="8">
        <f t="shared" si="22"/>
        <v>0</v>
      </c>
      <c r="K156" s="102">
        <f>Итого!$B$17</f>
        <v>0</v>
      </c>
      <c r="L156" s="87">
        <f t="shared" si="23"/>
        <v>895</v>
      </c>
      <c r="M156" s="239">
        <f t="shared" si="20"/>
        <v>0</v>
      </c>
      <c r="N156" s="33"/>
    </row>
    <row r="157" spans="1:14" ht="15" customHeight="1">
      <c r="A157" s="508"/>
      <c r="B157" s="529"/>
      <c r="C157" s="530"/>
      <c r="D157" s="545"/>
      <c r="E157" s="546"/>
      <c r="F157" s="519"/>
      <c r="G157" s="13">
        <v>52</v>
      </c>
      <c r="H157" s="353"/>
      <c r="I157" s="8">
        <v>895</v>
      </c>
      <c r="J157" s="8">
        <f t="shared" si="22"/>
        <v>0</v>
      </c>
      <c r="K157" s="102">
        <f>Итого!$B$17</f>
        <v>0</v>
      </c>
      <c r="L157" s="87">
        <f t="shared" si="23"/>
        <v>895</v>
      </c>
      <c r="M157" s="239">
        <f t="shared" si="20"/>
        <v>0</v>
      </c>
      <c r="N157" s="33"/>
    </row>
    <row r="158" spans="1:14" ht="15" customHeight="1">
      <c r="A158" s="532">
        <v>845</v>
      </c>
      <c r="B158" s="515" t="s">
        <v>24</v>
      </c>
      <c r="C158" s="516"/>
      <c r="D158" s="541" t="s">
        <v>25</v>
      </c>
      <c r="E158" s="542"/>
      <c r="F158" s="509"/>
      <c r="G158" s="11"/>
      <c r="H158" s="11">
        <f>SUM(H159:H167)</f>
        <v>0</v>
      </c>
      <c r="I158" s="7"/>
      <c r="J158" s="7">
        <f>SUM(J159:J167)</f>
        <v>0</v>
      </c>
      <c r="K158" s="106"/>
      <c r="L158" s="86"/>
      <c r="M158" s="90">
        <f>SUM(M159:M167)</f>
        <v>0</v>
      </c>
      <c r="N158" s="34"/>
    </row>
    <row r="159" spans="1:14" ht="15" customHeight="1">
      <c r="A159" s="507"/>
      <c r="B159" s="517"/>
      <c r="C159" s="518"/>
      <c r="D159" s="543"/>
      <c r="E159" s="544"/>
      <c r="F159" s="510"/>
      <c r="G159" s="13">
        <v>36</v>
      </c>
      <c r="H159" s="353"/>
      <c r="I159" s="8">
        <v>660</v>
      </c>
      <c r="J159" s="8">
        <f>I159*H159</f>
        <v>0</v>
      </c>
      <c r="K159" s="102">
        <f>Итого!$B$17</f>
        <v>0</v>
      </c>
      <c r="L159" s="87">
        <f t="shared" si="23"/>
        <v>660</v>
      </c>
      <c r="M159" s="239">
        <f t="shared" si="20"/>
        <v>0</v>
      </c>
      <c r="N159" s="33"/>
    </row>
    <row r="160" spans="1:14" ht="15" customHeight="1">
      <c r="A160" s="507"/>
      <c r="B160" s="517"/>
      <c r="C160" s="518"/>
      <c r="D160" s="543"/>
      <c r="E160" s="544"/>
      <c r="F160" s="510"/>
      <c r="G160" s="13">
        <v>38</v>
      </c>
      <c r="H160" s="353"/>
      <c r="I160" s="8">
        <v>660</v>
      </c>
      <c r="J160" s="8">
        <f t="shared" ref="J160:J167" si="24">I160*H160</f>
        <v>0</v>
      </c>
      <c r="K160" s="102">
        <f>Итого!$B$17</f>
        <v>0</v>
      </c>
      <c r="L160" s="87">
        <f t="shared" si="23"/>
        <v>660</v>
      </c>
      <c r="M160" s="239">
        <f t="shared" si="20"/>
        <v>0</v>
      </c>
      <c r="N160" s="33"/>
    </row>
    <row r="161" spans="1:14" ht="15" customHeight="1">
      <c r="A161" s="507"/>
      <c r="B161" s="517"/>
      <c r="C161" s="518"/>
      <c r="D161" s="543"/>
      <c r="E161" s="544"/>
      <c r="F161" s="510"/>
      <c r="G161" s="13">
        <v>40</v>
      </c>
      <c r="H161" s="353"/>
      <c r="I161" s="8">
        <v>660</v>
      </c>
      <c r="J161" s="8">
        <f t="shared" si="24"/>
        <v>0</v>
      </c>
      <c r="K161" s="102">
        <f>Итого!$B$17</f>
        <v>0</v>
      </c>
      <c r="L161" s="87">
        <f t="shared" si="23"/>
        <v>660</v>
      </c>
      <c r="M161" s="239">
        <f t="shared" si="20"/>
        <v>0</v>
      </c>
      <c r="N161" s="33"/>
    </row>
    <row r="162" spans="1:14" ht="15" customHeight="1">
      <c r="A162" s="507"/>
      <c r="B162" s="517"/>
      <c r="C162" s="518"/>
      <c r="D162" s="543"/>
      <c r="E162" s="544"/>
      <c r="F162" s="510"/>
      <c r="G162" s="13">
        <v>42</v>
      </c>
      <c r="H162" s="353"/>
      <c r="I162" s="8">
        <v>660</v>
      </c>
      <c r="J162" s="8">
        <f t="shared" si="24"/>
        <v>0</v>
      </c>
      <c r="K162" s="102">
        <f>Итого!$B$17</f>
        <v>0</v>
      </c>
      <c r="L162" s="87">
        <f t="shared" si="23"/>
        <v>660</v>
      </c>
      <c r="M162" s="239">
        <f t="shared" si="20"/>
        <v>0</v>
      </c>
      <c r="N162" s="33"/>
    </row>
    <row r="163" spans="1:14" ht="15" customHeight="1">
      <c r="A163" s="507"/>
      <c r="B163" s="517"/>
      <c r="C163" s="518"/>
      <c r="D163" s="543"/>
      <c r="E163" s="544"/>
      <c r="F163" s="510"/>
      <c r="G163" s="13">
        <v>44</v>
      </c>
      <c r="H163" s="353"/>
      <c r="I163" s="8">
        <v>660</v>
      </c>
      <c r="J163" s="8">
        <f t="shared" si="24"/>
        <v>0</v>
      </c>
      <c r="K163" s="102">
        <f>Итого!$B$17</f>
        <v>0</v>
      </c>
      <c r="L163" s="87">
        <f t="shared" si="23"/>
        <v>660</v>
      </c>
      <c r="M163" s="239">
        <f t="shared" si="20"/>
        <v>0</v>
      </c>
      <c r="N163" s="33"/>
    </row>
    <row r="164" spans="1:14" ht="15" customHeight="1">
      <c r="A164" s="507"/>
      <c r="B164" s="517"/>
      <c r="C164" s="518"/>
      <c r="D164" s="543"/>
      <c r="E164" s="544"/>
      <c r="F164" s="510"/>
      <c r="G164" s="13">
        <v>46</v>
      </c>
      <c r="H164" s="353"/>
      <c r="I164" s="8">
        <v>660</v>
      </c>
      <c r="J164" s="8">
        <f t="shared" si="24"/>
        <v>0</v>
      </c>
      <c r="K164" s="102">
        <f>Итого!$B$17</f>
        <v>0</v>
      </c>
      <c r="L164" s="87">
        <f t="shared" si="23"/>
        <v>660</v>
      </c>
      <c r="M164" s="239">
        <f t="shared" si="20"/>
        <v>0</v>
      </c>
      <c r="N164" s="33"/>
    </row>
    <row r="165" spans="1:14" ht="15" customHeight="1">
      <c r="A165" s="507"/>
      <c r="B165" s="517"/>
      <c r="C165" s="518"/>
      <c r="D165" s="543"/>
      <c r="E165" s="544"/>
      <c r="F165" s="510"/>
      <c r="G165" s="13">
        <v>48</v>
      </c>
      <c r="H165" s="353"/>
      <c r="I165" s="8">
        <v>660</v>
      </c>
      <c r="J165" s="8">
        <f t="shared" si="24"/>
        <v>0</v>
      </c>
      <c r="K165" s="102">
        <f>Итого!$B$17</f>
        <v>0</v>
      </c>
      <c r="L165" s="87">
        <f t="shared" si="23"/>
        <v>660</v>
      </c>
      <c r="M165" s="239">
        <f t="shared" si="20"/>
        <v>0</v>
      </c>
      <c r="N165" s="33"/>
    </row>
    <row r="166" spans="1:14" ht="15" customHeight="1">
      <c r="A166" s="507"/>
      <c r="B166" s="517"/>
      <c r="C166" s="518"/>
      <c r="D166" s="543"/>
      <c r="E166" s="544"/>
      <c r="F166" s="510"/>
      <c r="G166" s="13">
        <v>50</v>
      </c>
      <c r="H166" s="353"/>
      <c r="I166" s="8">
        <v>660</v>
      </c>
      <c r="J166" s="8">
        <f t="shared" si="24"/>
        <v>0</v>
      </c>
      <c r="K166" s="102">
        <f>Итого!$B$17</f>
        <v>0</v>
      </c>
      <c r="L166" s="87">
        <f t="shared" si="23"/>
        <v>660</v>
      </c>
      <c r="M166" s="239">
        <f t="shared" si="20"/>
        <v>0</v>
      </c>
      <c r="N166" s="33"/>
    </row>
    <row r="167" spans="1:14" ht="15" customHeight="1">
      <c r="A167" s="508"/>
      <c r="B167" s="529"/>
      <c r="C167" s="530"/>
      <c r="D167" s="545"/>
      <c r="E167" s="546"/>
      <c r="F167" s="519"/>
      <c r="G167" s="13">
        <v>52</v>
      </c>
      <c r="H167" s="353"/>
      <c r="I167" s="8">
        <v>660</v>
      </c>
      <c r="J167" s="8">
        <f t="shared" si="24"/>
        <v>0</v>
      </c>
      <c r="K167" s="102">
        <f>Итого!$B$17</f>
        <v>0</v>
      </c>
      <c r="L167" s="87">
        <f t="shared" si="23"/>
        <v>660</v>
      </c>
      <c r="M167" s="239">
        <f t="shared" si="20"/>
        <v>0</v>
      </c>
      <c r="N167" s="33"/>
    </row>
    <row r="168" spans="1:14" ht="15" customHeight="1">
      <c r="A168" s="532">
        <v>846</v>
      </c>
      <c r="B168" s="515" t="s">
        <v>27</v>
      </c>
      <c r="C168" s="516"/>
      <c r="D168" s="515" t="s">
        <v>17</v>
      </c>
      <c r="E168" s="516"/>
      <c r="F168" s="509"/>
      <c r="G168" s="11"/>
      <c r="H168" s="11">
        <f>SUM(H169:H176)</f>
        <v>0</v>
      </c>
      <c r="I168" s="7"/>
      <c r="J168" s="7">
        <f>SUM(J169:J176)</f>
        <v>0</v>
      </c>
      <c r="K168" s="106"/>
      <c r="L168" s="86"/>
      <c r="M168" s="90">
        <f>SUM(M169:M176)</f>
        <v>0</v>
      </c>
      <c r="N168" s="34"/>
    </row>
    <row r="169" spans="1:14" ht="15" customHeight="1">
      <c r="A169" s="507"/>
      <c r="B169" s="517"/>
      <c r="C169" s="518"/>
      <c r="D169" s="517"/>
      <c r="E169" s="518"/>
      <c r="F169" s="510"/>
      <c r="G169" s="13">
        <v>40</v>
      </c>
      <c r="H169" s="353"/>
      <c r="I169" s="8">
        <v>805</v>
      </c>
      <c r="J169" s="8">
        <f>I169*H169</f>
        <v>0</v>
      </c>
      <c r="K169" s="102">
        <f>Итого!$B$17</f>
        <v>0</v>
      </c>
      <c r="L169" s="87">
        <f t="shared" si="23"/>
        <v>805</v>
      </c>
      <c r="M169" s="239">
        <f t="shared" si="20"/>
        <v>0</v>
      </c>
      <c r="N169" s="33"/>
    </row>
    <row r="170" spans="1:14" ht="15" customHeight="1">
      <c r="A170" s="507"/>
      <c r="B170" s="517"/>
      <c r="C170" s="518"/>
      <c r="D170" s="517"/>
      <c r="E170" s="518"/>
      <c r="F170" s="510"/>
      <c r="G170" s="13">
        <v>42</v>
      </c>
      <c r="H170" s="353"/>
      <c r="I170" s="8">
        <v>805</v>
      </c>
      <c r="J170" s="8">
        <f t="shared" ref="J170:J176" si="25">I170*H170</f>
        <v>0</v>
      </c>
      <c r="K170" s="102">
        <f>Итого!$B$17</f>
        <v>0</v>
      </c>
      <c r="L170" s="87">
        <f t="shared" si="23"/>
        <v>805</v>
      </c>
      <c r="M170" s="239">
        <f t="shared" si="20"/>
        <v>0</v>
      </c>
      <c r="N170" s="33"/>
    </row>
    <row r="171" spans="1:14" ht="15" customHeight="1">
      <c r="A171" s="507"/>
      <c r="B171" s="517"/>
      <c r="C171" s="518"/>
      <c r="D171" s="517"/>
      <c r="E171" s="518"/>
      <c r="F171" s="510"/>
      <c r="G171" s="13">
        <v>44</v>
      </c>
      <c r="H171" s="353"/>
      <c r="I171" s="8">
        <v>805</v>
      </c>
      <c r="J171" s="8">
        <f t="shared" si="25"/>
        <v>0</v>
      </c>
      <c r="K171" s="102">
        <f>Итого!$B$17</f>
        <v>0</v>
      </c>
      <c r="L171" s="87">
        <f t="shared" si="23"/>
        <v>805</v>
      </c>
      <c r="M171" s="239">
        <f t="shared" si="20"/>
        <v>0</v>
      </c>
      <c r="N171" s="33"/>
    </row>
    <row r="172" spans="1:14" ht="15" customHeight="1">
      <c r="A172" s="507"/>
      <c r="B172" s="517"/>
      <c r="C172" s="518"/>
      <c r="D172" s="517"/>
      <c r="E172" s="518"/>
      <c r="F172" s="510"/>
      <c r="G172" s="13">
        <v>46</v>
      </c>
      <c r="H172" s="353"/>
      <c r="I172" s="8">
        <v>805</v>
      </c>
      <c r="J172" s="8">
        <f t="shared" si="25"/>
        <v>0</v>
      </c>
      <c r="K172" s="102">
        <f>Итого!$B$17</f>
        <v>0</v>
      </c>
      <c r="L172" s="87">
        <f t="shared" si="23"/>
        <v>805</v>
      </c>
      <c r="M172" s="239">
        <f t="shared" si="20"/>
        <v>0</v>
      </c>
      <c r="N172" s="33"/>
    </row>
    <row r="173" spans="1:14" ht="15" customHeight="1">
      <c r="A173" s="507"/>
      <c r="B173" s="517"/>
      <c r="C173" s="518"/>
      <c r="D173" s="517"/>
      <c r="E173" s="518"/>
      <c r="F173" s="510"/>
      <c r="G173" s="13">
        <v>48</v>
      </c>
      <c r="H173" s="353"/>
      <c r="I173" s="8">
        <v>805</v>
      </c>
      <c r="J173" s="8">
        <f t="shared" si="25"/>
        <v>0</v>
      </c>
      <c r="K173" s="102">
        <f>Итого!$B$17</f>
        <v>0</v>
      </c>
      <c r="L173" s="87">
        <f t="shared" si="23"/>
        <v>805</v>
      </c>
      <c r="M173" s="239">
        <f t="shared" si="20"/>
        <v>0</v>
      </c>
      <c r="N173" s="33"/>
    </row>
    <row r="174" spans="1:14" ht="15" customHeight="1">
      <c r="A174" s="507"/>
      <c r="B174" s="517"/>
      <c r="C174" s="518"/>
      <c r="D174" s="517"/>
      <c r="E174" s="518"/>
      <c r="F174" s="510"/>
      <c r="G174" s="13">
        <v>50</v>
      </c>
      <c r="H174" s="353"/>
      <c r="I174" s="8">
        <v>805</v>
      </c>
      <c r="J174" s="8">
        <f t="shared" si="25"/>
        <v>0</v>
      </c>
      <c r="K174" s="102">
        <f>Итого!$B$17</f>
        <v>0</v>
      </c>
      <c r="L174" s="87">
        <f t="shared" si="23"/>
        <v>805</v>
      </c>
      <c r="M174" s="239">
        <f t="shared" si="20"/>
        <v>0</v>
      </c>
      <c r="N174" s="33"/>
    </row>
    <row r="175" spans="1:14" ht="15" customHeight="1">
      <c r="A175" s="507"/>
      <c r="B175" s="517"/>
      <c r="C175" s="518"/>
      <c r="D175" s="517"/>
      <c r="E175" s="518"/>
      <c r="F175" s="510"/>
      <c r="G175" s="13">
        <v>52</v>
      </c>
      <c r="H175" s="353"/>
      <c r="I175" s="8">
        <v>805</v>
      </c>
      <c r="J175" s="8">
        <f t="shared" si="25"/>
        <v>0</v>
      </c>
      <c r="K175" s="102">
        <f>Итого!$B$17</f>
        <v>0</v>
      </c>
      <c r="L175" s="87">
        <f t="shared" si="23"/>
        <v>805</v>
      </c>
      <c r="M175" s="239">
        <f t="shared" si="20"/>
        <v>0</v>
      </c>
      <c r="N175" s="33"/>
    </row>
    <row r="176" spans="1:14" ht="15" customHeight="1">
      <c r="A176" s="508"/>
      <c r="B176" s="529"/>
      <c r="C176" s="530"/>
      <c r="D176" s="529"/>
      <c r="E176" s="530"/>
      <c r="F176" s="519"/>
      <c r="G176" s="13">
        <v>54</v>
      </c>
      <c r="H176" s="353"/>
      <c r="I176" s="8">
        <v>805</v>
      </c>
      <c r="J176" s="8">
        <f t="shared" si="25"/>
        <v>0</v>
      </c>
      <c r="K176" s="102">
        <f>Итого!$B$17</f>
        <v>0</v>
      </c>
      <c r="L176" s="87">
        <f t="shared" si="23"/>
        <v>805</v>
      </c>
      <c r="M176" s="239">
        <f t="shared" si="20"/>
        <v>0</v>
      </c>
      <c r="N176" s="33"/>
    </row>
    <row r="177" spans="1:14" ht="15" customHeight="1">
      <c r="A177" s="532">
        <v>851</v>
      </c>
      <c r="B177" s="515" t="s">
        <v>28</v>
      </c>
      <c r="C177" s="516"/>
      <c r="D177" s="515" t="s">
        <v>17</v>
      </c>
      <c r="E177" s="516"/>
      <c r="F177" s="509"/>
      <c r="G177" s="11"/>
      <c r="H177" s="11">
        <f>SUM(H178:H185)</f>
        <v>0</v>
      </c>
      <c r="I177" s="7"/>
      <c r="J177" s="7">
        <f>SUM(J178:J185)</f>
        <v>0</v>
      </c>
      <c r="K177" s="106"/>
      <c r="L177" s="86"/>
      <c r="M177" s="90">
        <f>SUM(M178:M185)</f>
        <v>0</v>
      </c>
      <c r="N177" s="34"/>
    </row>
    <row r="178" spans="1:14" ht="15" customHeight="1">
      <c r="A178" s="507"/>
      <c r="B178" s="517"/>
      <c r="C178" s="518"/>
      <c r="D178" s="517"/>
      <c r="E178" s="518"/>
      <c r="F178" s="510"/>
      <c r="G178" s="13">
        <v>40</v>
      </c>
      <c r="H178" s="353"/>
      <c r="I178" s="8">
        <v>780</v>
      </c>
      <c r="J178" s="8">
        <f>I178*H178</f>
        <v>0</v>
      </c>
      <c r="K178" s="102">
        <f>Итого!$B$17</f>
        <v>0</v>
      </c>
      <c r="L178" s="87">
        <f t="shared" si="23"/>
        <v>780</v>
      </c>
      <c r="M178" s="239">
        <f t="shared" si="20"/>
        <v>0</v>
      </c>
      <c r="N178" s="40"/>
    </row>
    <row r="179" spans="1:14" ht="15" customHeight="1">
      <c r="A179" s="507"/>
      <c r="B179" s="517"/>
      <c r="C179" s="518"/>
      <c r="D179" s="517"/>
      <c r="E179" s="518"/>
      <c r="F179" s="510"/>
      <c r="G179" s="13">
        <v>42</v>
      </c>
      <c r="H179" s="353"/>
      <c r="I179" s="8">
        <v>780</v>
      </c>
      <c r="J179" s="8">
        <f t="shared" ref="J179:J185" si="26">I179*H179</f>
        <v>0</v>
      </c>
      <c r="K179" s="102">
        <f>Итого!$B$17</f>
        <v>0</v>
      </c>
      <c r="L179" s="87">
        <f t="shared" si="23"/>
        <v>780</v>
      </c>
      <c r="M179" s="239">
        <f t="shared" si="20"/>
        <v>0</v>
      </c>
      <c r="N179" s="33"/>
    </row>
    <row r="180" spans="1:14" ht="15" customHeight="1">
      <c r="A180" s="507"/>
      <c r="B180" s="517"/>
      <c r="C180" s="518"/>
      <c r="D180" s="517"/>
      <c r="E180" s="518"/>
      <c r="F180" s="510"/>
      <c r="G180" s="13">
        <v>44</v>
      </c>
      <c r="H180" s="353"/>
      <c r="I180" s="8">
        <v>780</v>
      </c>
      <c r="J180" s="8">
        <f t="shared" si="26"/>
        <v>0</v>
      </c>
      <c r="K180" s="102">
        <f>Итого!$B$17</f>
        <v>0</v>
      </c>
      <c r="L180" s="87">
        <f t="shared" si="23"/>
        <v>780</v>
      </c>
      <c r="M180" s="239">
        <f t="shared" si="20"/>
        <v>0</v>
      </c>
      <c r="N180" s="33"/>
    </row>
    <row r="181" spans="1:14" ht="15" customHeight="1">
      <c r="A181" s="507"/>
      <c r="B181" s="517"/>
      <c r="C181" s="518"/>
      <c r="D181" s="517"/>
      <c r="E181" s="518"/>
      <c r="F181" s="510"/>
      <c r="G181" s="13">
        <v>46</v>
      </c>
      <c r="H181" s="353"/>
      <c r="I181" s="8">
        <v>780</v>
      </c>
      <c r="J181" s="8">
        <f t="shared" si="26"/>
        <v>0</v>
      </c>
      <c r="K181" s="102">
        <f>Итого!$B$17</f>
        <v>0</v>
      </c>
      <c r="L181" s="87">
        <f t="shared" si="23"/>
        <v>780</v>
      </c>
      <c r="M181" s="239">
        <f t="shared" si="20"/>
        <v>0</v>
      </c>
      <c r="N181" s="33"/>
    </row>
    <row r="182" spans="1:14" ht="15" customHeight="1">
      <c r="A182" s="507"/>
      <c r="B182" s="517"/>
      <c r="C182" s="518"/>
      <c r="D182" s="517"/>
      <c r="E182" s="518"/>
      <c r="F182" s="510"/>
      <c r="G182" s="13">
        <v>48</v>
      </c>
      <c r="H182" s="353"/>
      <c r="I182" s="8">
        <v>780</v>
      </c>
      <c r="J182" s="8">
        <f t="shared" si="26"/>
        <v>0</v>
      </c>
      <c r="K182" s="102">
        <f>Итого!$B$17</f>
        <v>0</v>
      </c>
      <c r="L182" s="87">
        <f t="shared" si="23"/>
        <v>780</v>
      </c>
      <c r="M182" s="239">
        <f t="shared" si="20"/>
        <v>0</v>
      </c>
      <c r="N182" s="33"/>
    </row>
    <row r="183" spans="1:14" ht="15" customHeight="1">
      <c r="A183" s="507"/>
      <c r="B183" s="517"/>
      <c r="C183" s="518"/>
      <c r="D183" s="517"/>
      <c r="E183" s="518"/>
      <c r="F183" s="510"/>
      <c r="G183" s="13">
        <v>50</v>
      </c>
      <c r="H183" s="353"/>
      <c r="I183" s="8">
        <v>780</v>
      </c>
      <c r="J183" s="8">
        <f t="shared" si="26"/>
        <v>0</v>
      </c>
      <c r="K183" s="102">
        <f>Итого!$B$17</f>
        <v>0</v>
      </c>
      <c r="L183" s="87">
        <f t="shared" si="23"/>
        <v>780</v>
      </c>
      <c r="M183" s="239">
        <f t="shared" si="20"/>
        <v>0</v>
      </c>
      <c r="N183" s="33"/>
    </row>
    <row r="184" spans="1:14" ht="15" customHeight="1">
      <c r="A184" s="507"/>
      <c r="B184" s="517"/>
      <c r="C184" s="518"/>
      <c r="D184" s="517"/>
      <c r="E184" s="518"/>
      <c r="F184" s="510"/>
      <c r="G184" s="13">
        <v>52</v>
      </c>
      <c r="H184" s="353"/>
      <c r="I184" s="8">
        <v>780</v>
      </c>
      <c r="J184" s="8">
        <f t="shared" si="26"/>
        <v>0</v>
      </c>
      <c r="K184" s="102">
        <f>Итого!$B$17</f>
        <v>0</v>
      </c>
      <c r="L184" s="87">
        <f t="shared" si="23"/>
        <v>780</v>
      </c>
      <c r="M184" s="239">
        <f t="shared" si="20"/>
        <v>0</v>
      </c>
      <c r="N184" s="33"/>
    </row>
    <row r="185" spans="1:14" ht="15" customHeight="1">
      <c r="A185" s="508"/>
      <c r="B185" s="529"/>
      <c r="C185" s="530"/>
      <c r="D185" s="529"/>
      <c r="E185" s="530"/>
      <c r="F185" s="519"/>
      <c r="G185" s="13">
        <v>54</v>
      </c>
      <c r="H185" s="353"/>
      <c r="I185" s="8">
        <v>780</v>
      </c>
      <c r="J185" s="8">
        <f t="shared" si="26"/>
        <v>0</v>
      </c>
      <c r="K185" s="102">
        <f>Итого!$B$17</f>
        <v>0</v>
      </c>
      <c r="L185" s="87">
        <f t="shared" si="23"/>
        <v>780</v>
      </c>
      <c r="M185" s="239">
        <f t="shared" si="20"/>
        <v>0</v>
      </c>
      <c r="N185" s="33"/>
    </row>
    <row r="186" spans="1:14" ht="15" customHeight="1">
      <c r="A186" s="532">
        <v>862</v>
      </c>
      <c r="B186" s="515" t="s">
        <v>30</v>
      </c>
      <c r="C186" s="516"/>
      <c r="D186" s="515" t="s">
        <v>17</v>
      </c>
      <c r="E186" s="516"/>
      <c r="F186" s="509"/>
      <c r="G186" s="11"/>
      <c r="H186" s="11">
        <f>SUM(H187:H194)</f>
        <v>0</v>
      </c>
      <c r="I186" s="7"/>
      <c r="J186" s="7">
        <f>SUM(J187:J194)</f>
        <v>0</v>
      </c>
      <c r="K186" s="106"/>
      <c r="L186" s="86"/>
      <c r="M186" s="90">
        <f>SUM(M187:M194)</f>
        <v>0</v>
      </c>
      <c r="N186" s="34"/>
    </row>
    <row r="187" spans="1:14" ht="15" customHeight="1">
      <c r="A187" s="507"/>
      <c r="B187" s="517"/>
      <c r="C187" s="518"/>
      <c r="D187" s="517"/>
      <c r="E187" s="518"/>
      <c r="F187" s="510"/>
      <c r="G187" s="13">
        <v>40</v>
      </c>
      <c r="H187" s="353"/>
      <c r="I187" s="8">
        <v>660</v>
      </c>
      <c r="J187" s="8">
        <f>I187*H187</f>
        <v>0</v>
      </c>
      <c r="K187" s="102">
        <f>Итого!$B$17</f>
        <v>0</v>
      </c>
      <c r="L187" s="87">
        <f t="shared" si="23"/>
        <v>660</v>
      </c>
      <c r="M187" s="239">
        <f t="shared" si="20"/>
        <v>0</v>
      </c>
      <c r="N187" s="33"/>
    </row>
    <row r="188" spans="1:14" ht="15" customHeight="1">
      <c r="A188" s="507"/>
      <c r="B188" s="517"/>
      <c r="C188" s="518"/>
      <c r="D188" s="517"/>
      <c r="E188" s="518"/>
      <c r="F188" s="510"/>
      <c r="G188" s="13">
        <v>42</v>
      </c>
      <c r="H188" s="353"/>
      <c r="I188" s="8">
        <v>660</v>
      </c>
      <c r="J188" s="8">
        <f t="shared" ref="J188:J194" si="27">I188*H188</f>
        <v>0</v>
      </c>
      <c r="K188" s="102">
        <f>Итого!$B$17</f>
        <v>0</v>
      </c>
      <c r="L188" s="87">
        <f t="shared" si="23"/>
        <v>660</v>
      </c>
      <c r="M188" s="239">
        <f t="shared" si="20"/>
        <v>0</v>
      </c>
      <c r="N188" s="40"/>
    </row>
    <row r="189" spans="1:14" ht="15" customHeight="1">
      <c r="A189" s="507"/>
      <c r="B189" s="517"/>
      <c r="C189" s="518"/>
      <c r="D189" s="517"/>
      <c r="E189" s="518"/>
      <c r="F189" s="510"/>
      <c r="G189" s="13">
        <v>44</v>
      </c>
      <c r="H189" s="353"/>
      <c r="I189" s="8">
        <v>660</v>
      </c>
      <c r="J189" s="8">
        <f t="shared" si="27"/>
        <v>0</v>
      </c>
      <c r="K189" s="102">
        <f>Итого!$B$17</f>
        <v>0</v>
      </c>
      <c r="L189" s="87">
        <f t="shared" si="23"/>
        <v>660</v>
      </c>
      <c r="M189" s="239">
        <f t="shared" si="20"/>
        <v>0</v>
      </c>
      <c r="N189" s="33"/>
    </row>
    <row r="190" spans="1:14" ht="15" customHeight="1">
      <c r="A190" s="507"/>
      <c r="B190" s="517"/>
      <c r="C190" s="518"/>
      <c r="D190" s="517"/>
      <c r="E190" s="518"/>
      <c r="F190" s="510"/>
      <c r="G190" s="13">
        <v>46</v>
      </c>
      <c r="H190" s="353"/>
      <c r="I190" s="8">
        <v>660</v>
      </c>
      <c r="J190" s="8">
        <f t="shared" si="27"/>
        <v>0</v>
      </c>
      <c r="K190" s="102">
        <f>Итого!$B$17</f>
        <v>0</v>
      </c>
      <c r="L190" s="87">
        <f t="shared" si="23"/>
        <v>660</v>
      </c>
      <c r="M190" s="239">
        <f t="shared" si="20"/>
        <v>0</v>
      </c>
      <c r="N190" s="33"/>
    </row>
    <row r="191" spans="1:14" ht="15" customHeight="1">
      <c r="A191" s="507"/>
      <c r="B191" s="517"/>
      <c r="C191" s="518"/>
      <c r="D191" s="517"/>
      <c r="E191" s="518"/>
      <c r="F191" s="510"/>
      <c r="G191" s="13">
        <v>48</v>
      </c>
      <c r="H191" s="353"/>
      <c r="I191" s="8">
        <v>660</v>
      </c>
      <c r="J191" s="8">
        <f t="shared" si="27"/>
        <v>0</v>
      </c>
      <c r="K191" s="102">
        <f>Итого!$B$17</f>
        <v>0</v>
      </c>
      <c r="L191" s="87">
        <f t="shared" si="23"/>
        <v>660</v>
      </c>
      <c r="M191" s="239">
        <f t="shared" si="20"/>
        <v>0</v>
      </c>
      <c r="N191" s="33"/>
    </row>
    <row r="192" spans="1:14" ht="15" customHeight="1">
      <c r="A192" s="507"/>
      <c r="B192" s="517"/>
      <c r="C192" s="518"/>
      <c r="D192" s="517"/>
      <c r="E192" s="518"/>
      <c r="F192" s="510"/>
      <c r="G192" s="13">
        <v>50</v>
      </c>
      <c r="H192" s="353"/>
      <c r="I192" s="8">
        <v>660</v>
      </c>
      <c r="J192" s="8">
        <f t="shared" si="27"/>
        <v>0</v>
      </c>
      <c r="K192" s="102">
        <f>Итого!$B$17</f>
        <v>0</v>
      </c>
      <c r="L192" s="87">
        <f t="shared" si="23"/>
        <v>660</v>
      </c>
      <c r="M192" s="239">
        <f t="shared" si="20"/>
        <v>0</v>
      </c>
      <c r="N192" s="33"/>
    </row>
    <row r="193" spans="1:14" ht="15" customHeight="1">
      <c r="A193" s="507"/>
      <c r="B193" s="517"/>
      <c r="C193" s="518"/>
      <c r="D193" s="517"/>
      <c r="E193" s="518"/>
      <c r="F193" s="510"/>
      <c r="G193" s="13">
        <v>52</v>
      </c>
      <c r="H193" s="353"/>
      <c r="I193" s="8">
        <v>660</v>
      </c>
      <c r="J193" s="8">
        <f t="shared" si="27"/>
        <v>0</v>
      </c>
      <c r="K193" s="102">
        <f>Итого!$B$17</f>
        <v>0</v>
      </c>
      <c r="L193" s="87">
        <f t="shared" si="23"/>
        <v>660</v>
      </c>
      <c r="M193" s="239">
        <f t="shared" si="20"/>
        <v>0</v>
      </c>
      <c r="N193" s="33"/>
    </row>
    <row r="194" spans="1:14" ht="15" customHeight="1">
      <c r="A194" s="508"/>
      <c r="B194" s="529"/>
      <c r="C194" s="530"/>
      <c r="D194" s="529"/>
      <c r="E194" s="530"/>
      <c r="F194" s="519"/>
      <c r="G194" s="13">
        <v>54</v>
      </c>
      <c r="H194" s="353"/>
      <c r="I194" s="8">
        <v>660</v>
      </c>
      <c r="J194" s="8">
        <f t="shared" si="27"/>
        <v>0</v>
      </c>
      <c r="K194" s="102">
        <f>Итого!$B$17</f>
        <v>0</v>
      </c>
      <c r="L194" s="87">
        <f t="shared" si="23"/>
        <v>660</v>
      </c>
      <c r="M194" s="239">
        <f t="shared" si="20"/>
        <v>0</v>
      </c>
      <c r="N194" s="33"/>
    </row>
    <row r="195" spans="1:14" ht="15.6">
      <c r="A195" s="48"/>
      <c r="B195" s="547" t="s">
        <v>149</v>
      </c>
      <c r="C195" s="547"/>
      <c r="D195" s="547"/>
      <c r="E195" s="547"/>
      <c r="F195" s="547"/>
      <c r="G195" s="547"/>
      <c r="H195" s="547"/>
      <c r="I195" s="547"/>
      <c r="J195" s="547"/>
      <c r="K195" s="44"/>
      <c r="L195" s="107"/>
      <c r="M195" s="85"/>
      <c r="N195" s="45"/>
    </row>
    <row r="196" spans="1:14" ht="15.6">
      <c r="A196" s="49"/>
      <c r="B196" s="47"/>
      <c r="C196" s="47"/>
      <c r="D196" s="47"/>
      <c r="E196" s="47"/>
      <c r="F196" s="47"/>
      <c r="G196" s="51"/>
      <c r="H196" s="52">
        <f>H197+H205+H213+H221+H229+H238+H247+H256+H265+H274+H283+H292+H301+H310+H319+H328+H337+H346+H355+H364</f>
        <v>0</v>
      </c>
      <c r="I196" s="51"/>
      <c r="J196" s="55">
        <f>J197+J205+J213+J221+J229+J238+J247+J256+J265+J274+J283+J292+J301+J310+J319+J328+J337+J346+J355+J364</f>
        <v>0</v>
      </c>
      <c r="K196" s="53"/>
      <c r="L196" s="108"/>
      <c r="M196" s="92">
        <f>M197+M205+M213+M221+M229+M238+M247+M256+M265+M274+M283+M292+M301+M310+M319+M328+M337+M346+M355+M364</f>
        <v>0</v>
      </c>
      <c r="N196" s="54"/>
    </row>
    <row r="197" spans="1:14" ht="15" customHeight="1">
      <c r="A197" s="532">
        <v>641</v>
      </c>
      <c r="B197" s="515" t="s">
        <v>31</v>
      </c>
      <c r="C197" s="516"/>
      <c r="D197" s="541" t="s">
        <v>35</v>
      </c>
      <c r="E197" s="542"/>
      <c r="F197" s="509"/>
      <c r="G197" s="11"/>
      <c r="H197" s="11">
        <f>SUM(H198:H204)</f>
        <v>0</v>
      </c>
      <c r="I197" s="7"/>
      <c r="J197" s="7">
        <f>SUM(J198:J204)</f>
        <v>0</v>
      </c>
      <c r="K197" s="38"/>
      <c r="L197" s="86"/>
      <c r="M197" s="39">
        <f>SUM(M198:M204)</f>
        <v>0</v>
      </c>
      <c r="N197" s="34"/>
    </row>
    <row r="198" spans="1:14" ht="15" customHeight="1">
      <c r="A198" s="507"/>
      <c r="B198" s="517"/>
      <c r="C198" s="518"/>
      <c r="D198" s="543"/>
      <c r="E198" s="544"/>
      <c r="F198" s="510"/>
      <c r="G198" s="13">
        <v>40</v>
      </c>
      <c r="H198" s="353"/>
      <c r="I198" s="8">
        <v>1210</v>
      </c>
      <c r="J198" s="8">
        <f>I198*H198</f>
        <v>0</v>
      </c>
      <c r="K198" s="102">
        <f>Итого!$B$17</f>
        <v>0</v>
      </c>
      <c r="L198" s="87">
        <f t="shared" si="23"/>
        <v>1210</v>
      </c>
      <c r="M198" s="240">
        <f>L197:L198*H198</f>
        <v>0</v>
      </c>
      <c r="N198" s="33"/>
    </row>
    <row r="199" spans="1:14" ht="15" customHeight="1">
      <c r="A199" s="507"/>
      <c r="B199" s="517"/>
      <c r="C199" s="518"/>
      <c r="D199" s="543"/>
      <c r="E199" s="544"/>
      <c r="F199" s="510"/>
      <c r="G199" s="13">
        <v>42</v>
      </c>
      <c r="H199" s="353"/>
      <c r="I199" s="8">
        <v>1210</v>
      </c>
      <c r="J199" s="8">
        <f t="shared" ref="J199:J204" si="28">I199*H199</f>
        <v>0</v>
      </c>
      <c r="K199" s="102">
        <f>Итого!$B$17</f>
        <v>0</v>
      </c>
      <c r="L199" s="87">
        <f t="shared" si="23"/>
        <v>1210</v>
      </c>
      <c r="M199" s="240">
        <f t="shared" ref="M199:M204" si="29">L198:L199*H199</f>
        <v>0</v>
      </c>
      <c r="N199" s="33"/>
    </row>
    <row r="200" spans="1:14" ht="15" customHeight="1">
      <c r="A200" s="507"/>
      <c r="B200" s="517"/>
      <c r="C200" s="518"/>
      <c r="D200" s="543"/>
      <c r="E200" s="544"/>
      <c r="F200" s="510"/>
      <c r="G200" s="13">
        <v>44</v>
      </c>
      <c r="H200" s="353"/>
      <c r="I200" s="8">
        <v>1210</v>
      </c>
      <c r="J200" s="8">
        <f t="shared" si="28"/>
        <v>0</v>
      </c>
      <c r="K200" s="102">
        <f>Итого!$B$17</f>
        <v>0</v>
      </c>
      <c r="L200" s="87">
        <f t="shared" si="23"/>
        <v>1210</v>
      </c>
      <c r="M200" s="240">
        <f t="shared" si="29"/>
        <v>0</v>
      </c>
      <c r="N200" s="33"/>
    </row>
    <row r="201" spans="1:14" ht="15" customHeight="1">
      <c r="A201" s="507"/>
      <c r="B201" s="517"/>
      <c r="C201" s="518"/>
      <c r="D201" s="543"/>
      <c r="E201" s="544"/>
      <c r="F201" s="510"/>
      <c r="G201" s="13">
        <v>46</v>
      </c>
      <c r="H201" s="353"/>
      <c r="I201" s="8">
        <v>1210</v>
      </c>
      <c r="J201" s="8">
        <f t="shared" si="28"/>
        <v>0</v>
      </c>
      <c r="K201" s="102">
        <f>Итого!$B$17</f>
        <v>0</v>
      </c>
      <c r="L201" s="87">
        <f t="shared" si="23"/>
        <v>1210</v>
      </c>
      <c r="M201" s="240">
        <f t="shared" si="29"/>
        <v>0</v>
      </c>
      <c r="N201" s="33"/>
    </row>
    <row r="202" spans="1:14" ht="15" customHeight="1">
      <c r="A202" s="507"/>
      <c r="B202" s="517"/>
      <c r="C202" s="518"/>
      <c r="D202" s="543"/>
      <c r="E202" s="544"/>
      <c r="F202" s="510"/>
      <c r="G202" s="13">
        <v>48</v>
      </c>
      <c r="H202" s="353"/>
      <c r="I202" s="8">
        <v>1210</v>
      </c>
      <c r="J202" s="8">
        <f t="shared" si="28"/>
        <v>0</v>
      </c>
      <c r="K202" s="102">
        <f>Итого!$B$17</f>
        <v>0</v>
      </c>
      <c r="L202" s="87">
        <f t="shared" si="23"/>
        <v>1210</v>
      </c>
      <c r="M202" s="240">
        <f t="shared" si="29"/>
        <v>0</v>
      </c>
      <c r="N202" s="40"/>
    </row>
    <row r="203" spans="1:14" ht="15" customHeight="1">
      <c r="A203" s="507"/>
      <c r="B203" s="517"/>
      <c r="C203" s="518"/>
      <c r="D203" s="543"/>
      <c r="E203" s="544"/>
      <c r="F203" s="510"/>
      <c r="G203" s="13">
        <v>50</v>
      </c>
      <c r="H203" s="353"/>
      <c r="I203" s="8">
        <v>1210</v>
      </c>
      <c r="J203" s="8">
        <f t="shared" si="28"/>
        <v>0</v>
      </c>
      <c r="K203" s="102">
        <f>Итого!$B$17</f>
        <v>0</v>
      </c>
      <c r="L203" s="87">
        <f t="shared" si="23"/>
        <v>1210</v>
      </c>
      <c r="M203" s="240">
        <f t="shared" si="29"/>
        <v>0</v>
      </c>
      <c r="N203" s="33"/>
    </row>
    <row r="204" spans="1:14" ht="15" customHeight="1">
      <c r="A204" s="508"/>
      <c r="B204" s="529"/>
      <c r="C204" s="530"/>
      <c r="D204" s="545"/>
      <c r="E204" s="546"/>
      <c r="F204" s="519"/>
      <c r="G204" s="13">
        <v>52</v>
      </c>
      <c r="H204" s="353"/>
      <c r="I204" s="8">
        <v>1210</v>
      </c>
      <c r="J204" s="8">
        <f t="shared" si="28"/>
        <v>0</v>
      </c>
      <c r="K204" s="102">
        <f>Итого!$B$17</f>
        <v>0</v>
      </c>
      <c r="L204" s="87">
        <f t="shared" si="23"/>
        <v>1210</v>
      </c>
      <c r="M204" s="240">
        <f t="shared" si="29"/>
        <v>0</v>
      </c>
      <c r="N204" s="33"/>
    </row>
    <row r="205" spans="1:14" ht="15" customHeight="1">
      <c r="A205" s="532">
        <v>642</v>
      </c>
      <c r="B205" s="515" t="s">
        <v>32</v>
      </c>
      <c r="C205" s="516"/>
      <c r="D205" s="541" t="s">
        <v>36</v>
      </c>
      <c r="E205" s="542"/>
      <c r="F205" s="509"/>
      <c r="G205" s="11"/>
      <c r="H205" s="11">
        <f>SUM(H206:H212)</f>
        <v>0</v>
      </c>
      <c r="I205" s="7"/>
      <c r="J205" s="7">
        <f>SUM(J206:J212)</f>
        <v>0</v>
      </c>
      <c r="K205" s="106"/>
      <c r="L205" s="86"/>
      <c r="M205" s="39">
        <f>SUM(M206:M212)</f>
        <v>0</v>
      </c>
      <c r="N205" s="34"/>
    </row>
    <row r="206" spans="1:14" ht="15" customHeight="1">
      <c r="A206" s="507"/>
      <c r="B206" s="517"/>
      <c r="C206" s="518"/>
      <c r="D206" s="543"/>
      <c r="E206" s="544"/>
      <c r="F206" s="510"/>
      <c r="G206" s="13">
        <v>40</v>
      </c>
      <c r="H206" s="353"/>
      <c r="I206" s="8">
        <v>1310</v>
      </c>
      <c r="J206" s="8">
        <f>I206*H206</f>
        <v>0</v>
      </c>
      <c r="K206" s="102">
        <f>Итого!$B$17</f>
        <v>0</v>
      </c>
      <c r="L206" s="87">
        <f t="shared" si="23"/>
        <v>1310</v>
      </c>
      <c r="M206" s="240">
        <f>L206*H206</f>
        <v>0</v>
      </c>
      <c r="N206" s="33"/>
    </row>
    <row r="207" spans="1:14" ht="15" customHeight="1">
      <c r="A207" s="507"/>
      <c r="B207" s="517"/>
      <c r="C207" s="518"/>
      <c r="D207" s="543"/>
      <c r="E207" s="544"/>
      <c r="F207" s="510"/>
      <c r="G207" s="13">
        <v>42</v>
      </c>
      <c r="H207" s="353"/>
      <c r="I207" s="8">
        <v>1310</v>
      </c>
      <c r="J207" s="8">
        <f t="shared" ref="J207:J212" si="30">I207*H207</f>
        <v>0</v>
      </c>
      <c r="K207" s="102">
        <f>Итого!$B$17</f>
        <v>0</v>
      </c>
      <c r="L207" s="87">
        <f t="shared" si="23"/>
        <v>1310</v>
      </c>
      <c r="M207" s="240">
        <f t="shared" ref="M207:M212" si="31">L207*H207</f>
        <v>0</v>
      </c>
      <c r="N207" s="33"/>
    </row>
    <row r="208" spans="1:14" ht="15" customHeight="1">
      <c r="A208" s="507"/>
      <c r="B208" s="517"/>
      <c r="C208" s="518"/>
      <c r="D208" s="543"/>
      <c r="E208" s="544"/>
      <c r="F208" s="510"/>
      <c r="G208" s="13">
        <v>44</v>
      </c>
      <c r="H208" s="353"/>
      <c r="I208" s="8">
        <v>1310</v>
      </c>
      <c r="J208" s="8">
        <f t="shared" si="30"/>
        <v>0</v>
      </c>
      <c r="K208" s="102">
        <f>Итого!$B$17</f>
        <v>0</v>
      </c>
      <c r="L208" s="87">
        <f t="shared" si="23"/>
        <v>1310</v>
      </c>
      <c r="M208" s="240">
        <f t="shared" si="31"/>
        <v>0</v>
      </c>
      <c r="N208" s="33"/>
    </row>
    <row r="209" spans="1:14" ht="15" customHeight="1">
      <c r="A209" s="507"/>
      <c r="B209" s="517"/>
      <c r="C209" s="518"/>
      <c r="D209" s="543"/>
      <c r="E209" s="544"/>
      <c r="F209" s="510"/>
      <c r="G209" s="13">
        <v>46</v>
      </c>
      <c r="H209" s="353"/>
      <c r="I209" s="8">
        <v>1310</v>
      </c>
      <c r="J209" s="8">
        <f t="shared" si="30"/>
        <v>0</v>
      </c>
      <c r="K209" s="102">
        <f>Итого!$B$17</f>
        <v>0</v>
      </c>
      <c r="L209" s="87">
        <f t="shared" si="23"/>
        <v>1310</v>
      </c>
      <c r="M209" s="240">
        <f t="shared" si="31"/>
        <v>0</v>
      </c>
      <c r="N209" s="33"/>
    </row>
    <row r="210" spans="1:14" ht="15" customHeight="1">
      <c r="A210" s="507"/>
      <c r="B210" s="517"/>
      <c r="C210" s="518"/>
      <c r="D210" s="543"/>
      <c r="E210" s="544"/>
      <c r="F210" s="510"/>
      <c r="G210" s="13">
        <v>48</v>
      </c>
      <c r="H210" s="353"/>
      <c r="I210" s="8">
        <v>1310</v>
      </c>
      <c r="J210" s="8">
        <f t="shared" si="30"/>
        <v>0</v>
      </c>
      <c r="K210" s="102">
        <f>Итого!$B$17</f>
        <v>0</v>
      </c>
      <c r="L210" s="87">
        <f t="shared" si="23"/>
        <v>1310</v>
      </c>
      <c r="M210" s="240">
        <f t="shared" si="31"/>
        <v>0</v>
      </c>
      <c r="N210" s="33"/>
    </row>
    <row r="211" spans="1:14" ht="15" customHeight="1">
      <c r="A211" s="507"/>
      <c r="B211" s="517"/>
      <c r="C211" s="518"/>
      <c r="D211" s="543"/>
      <c r="E211" s="544"/>
      <c r="F211" s="510"/>
      <c r="G211" s="13">
        <v>50</v>
      </c>
      <c r="H211" s="353"/>
      <c r="I211" s="8">
        <v>1310</v>
      </c>
      <c r="J211" s="8">
        <f t="shared" si="30"/>
        <v>0</v>
      </c>
      <c r="K211" s="102">
        <f>Итого!$B$17</f>
        <v>0</v>
      </c>
      <c r="L211" s="87">
        <f t="shared" si="23"/>
        <v>1310</v>
      </c>
      <c r="M211" s="240">
        <f t="shared" si="31"/>
        <v>0</v>
      </c>
      <c r="N211" s="33"/>
    </row>
    <row r="212" spans="1:14" ht="15" customHeight="1">
      <c r="A212" s="508"/>
      <c r="B212" s="529"/>
      <c r="C212" s="530"/>
      <c r="D212" s="545"/>
      <c r="E212" s="546"/>
      <c r="F212" s="519"/>
      <c r="G212" s="13">
        <v>52</v>
      </c>
      <c r="H212" s="353"/>
      <c r="I212" s="8">
        <v>1310</v>
      </c>
      <c r="J212" s="8">
        <f t="shared" si="30"/>
        <v>0</v>
      </c>
      <c r="K212" s="102">
        <f>Итого!$B$17</f>
        <v>0</v>
      </c>
      <c r="L212" s="87">
        <f t="shared" si="23"/>
        <v>1310</v>
      </c>
      <c r="M212" s="240">
        <f t="shared" si="31"/>
        <v>0</v>
      </c>
      <c r="N212" s="33"/>
    </row>
    <row r="213" spans="1:14" ht="15" customHeight="1">
      <c r="A213" s="532">
        <v>643</v>
      </c>
      <c r="B213" s="528" t="s">
        <v>33</v>
      </c>
      <c r="C213" s="516"/>
      <c r="D213" s="541" t="s">
        <v>36</v>
      </c>
      <c r="E213" s="542"/>
      <c r="F213" s="509"/>
      <c r="G213" s="11"/>
      <c r="H213" s="11">
        <f>SUM(H214:H220)</f>
        <v>0</v>
      </c>
      <c r="I213" s="7"/>
      <c r="J213" s="7">
        <f>SUM(J214:J220)</f>
        <v>0</v>
      </c>
      <c r="K213" s="106"/>
      <c r="L213" s="86"/>
      <c r="M213" s="39">
        <f>SUM(M214:M220)</f>
        <v>0</v>
      </c>
      <c r="N213" s="34"/>
    </row>
    <row r="214" spans="1:14" ht="15" customHeight="1">
      <c r="A214" s="507"/>
      <c r="B214" s="517"/>
      <c r="C214" s="518"/>
      <c r="D214" s="543"/>
      <c r="E214" s="544"/>
      <c r="F214" s="510"/>
      <c r="G214" s="13">
        <v>40</v>
      </c>
      <c r="H214" s="353"/>
      <c r="I214" s="8">
        <v>1600</v>
      </c>
      <c r="J214" s="8">
        <f>I214*H214</f>
        <v>0</v>
      </c>
      <c r="K214" s="102">
        <f>Итого!$B$17</f>
        <v>0</v>
      </c>
      <c r="L214" s="87">
        <f t="shared" si="23"/>
        <v>1600</v>
      </c>
      <c r="M214" s="240">
        <f>L214*H214</f>
        <v>0</v>
      </c>
      <c r="N214" s="33"/>
    </row>
    <row r="215" spans="1:14" ht="15" customHeight="1">
      <c r="A215" s="507"/>
      <c r="B215" s="517"/>
      <c r="C215" s="518"/>
      <c r="D215" s="543"/>
      <c r="E215" s="544"/>
      <c r="F215" s="510"/>
      <c r="G215" s="13">
        <v>42</v>
      </c>
      <c r="H215" s="353"/>
      <c r="I215" s="8">
        <v>1600</v>
      </c>
      <c r="J215" s="8">
        <f t="shared" ref="J215:J220" si="32">I215*H215</f>
        <v>0</v>
      </c>
      <c r="K215" s="102">
        <f>Итого!$B$17</f>
        <v>0</v>
      </c>
      <c r="L215" s="87">
        <f t="shared" ref="L215:L278" si="33">PRODUCT(I215,1-K215)</f>
        <v>1600</v>
      </c>
      <c r="M215" s="240">
        <f t="shared" ref="M215:M220" si="34">L215*H215</f>
        <v>0</v>
      </c>
      <c r="N215" s="33"/>
    </row>
    <row r="216" spans="1:14" ht="15" customHeight="1">
      <c r="A216" s="507"/>
      <c r="B216" s="517"/>
      <c r="C216" s="518"/>
      <c r="D216" s="543"/>
      <c r="E216" s="544"/>
      <c r="F216" s="510"/>
      <c r="G216" s="13">
        <v>44</v>
      </c>
      <c r="H216" s="353"/>
      <c r="I216" s="8">
        <v>1600</v>
      </c>
      <c r="J216" s="8">
        <f t="shared" si="32"/>
        <v>0</v>
      </c>
      <c r="K216" s="102">
        <f>Итого!$B$17</f>
        <v>0</v>
      </c>
      <c r="L216" s="87">
        <f t="shared" si="33"/>
        <v>1600</v>
      </c>
      <c r="M216" s="240">
        <f t="shared" si="34"/>
        <v>0</v>
      </c>
      <c r="N216" s="33"/>
    </row>
    <row r="217" spans="1:14" ht="15" customHeight="1">
      <c r="A217" s="507"/>
      <c r="B217" s="517"/>
      <c r="C217" s="518"/>
      <c r="D217" s="543"/>
      <c r="E217" s="544"/>
      <c r="F217" s="510"/>
      <c r="G217" s="13">
        <v>46</v>
      </c>
      <c r="H217" s="353"/>
      <c r="I217" s="8">
        <v>1600</v>
      </c>
      <c r="J217" s="8">
        <f t="shared" si="32"/>
        <v>0</v>
      </c>
      <c r="K217" s="102">
        <f>Итого!$B$17</f>
        <v>0</v>
      </c>
      <c r="L217" s="87">
        <f t="shared" si="33"/>
        <v>1600</v>
      </c>
      <c r="M217" s="240">
        <f t="shared" si="34"/>
        <v>0</v>
      </c>
      <c r="N217" s="33"/>
    </row>
    <row r="218" spans="1:14" ht="15" customHeight="1">
      <c r="A218" s="507"/>
      <c r="B218" s="517"/>
      <c r="C218" s="518"/>
      <c r="D218" s="543"/>
      <c r="E218" s="544"/>
      <c r="F218" s="510"/>
      <c r="G218" s="13">
        <v>48</v>
      </c>
      <c r="H218" s="353"/>
      <c r="I218" s="8">
        <v>1600</v>
      </c>
      <c r="J218" s="8">
        <f t="shared" si="32"/>
        <v>0</v>
      </c>
      <c r="K218" s="102">
        <f>Итого!$B$17</f>
        <v>0</v>
      </c>
      <c r="L218" s="87">
        <f t="shared" si="33"/>
        <v>1600</v>
      </c>
      <c r="M218" s="240">
        <f t="shared" si="34"/>
        <v>0</v>
      </c>
      <c r="N218" s="40"/>
    </row>
    <row r="219" spans="1:14" ht="15" customHeight="1">
      <c r="A219" s="507"/>
      <c r="B219" s="517"/>
      <c r="C219" s="518"/>
      <c r="D219" s="543"/>
      <c r="E219" s="544"/>
      <c r="F219" s="510"/>
      <c r="G219" s="13">
        <v>50</v>
      </c>
      <c r="H219" s="353"/>
      <c r="I219" s="8">
        <v>1600</v>
      </c>
      <c r="J219" s="8">
        <f t="shared" si="32"/>
        <v>0</v>
      </c>
      <c r="K219" s="102">
        <f>Итого!$B$17</f>
        <v>0</v>
      </c>
      <c r="L219" s="87">
        <f t="shared" si="33"/>
        <v>1600</v>
      </c>
      <c r="M219" s="240">
        <f t="shared" si="34"/>
        <v>0</v>
      </c>
      <c r="N219" s="33"/>
    </row>
    <row r="220" spans="1:14" ht="15" customHeight="1">
      <c r="A220" s="508"/>
      <c r="B220" s="529"/>
      <c r="C220" s="530"/>
      <c r="D220" s="545"/>
      <c r="E220" s="546"/>
      <c r="F220" s="519"/>
      <c r="G220" s="13">
        <v>52</v>
      </c>
      <c r="H220" s="353"/>
      <c r="I220" s="8">
        <v>1600</v>
      </c>
      <c r="J220" s="8">
        <f t="shared" si="32"/>
        <v>0</v>
      </c>
      <c r="K220" s="102">
        <f>Итого!$B$17</f>
        <v>0</v>
      </c>
      <c r="L220" s="87">
        <f t="shared" si="33"/>
        <v>1600</v>
      </c>
      <c r="M220" s="240">
        <f t="shared" si="34"/>
        <v>0</v>
      </c>
      <c r="N220" s="33"/>
    </row>
    <row r="221" spans="1:14" ht="15" customHeight="1">
      <c r="A221" s="532">
        <v>741</v>
      </c>
      <c r="B221" s="515" t="s">
        <v>34</v>
      </c>
      <c r="C221" s="516"/>
      <c r="D221" s="541" t="s">
        <v>589</v>
      </c>
      <c r="E221" s="542"/>
      <c r="F221" s="509"/>
      <c r="G221" s="11"/>
      <c r="H221" s="11">
        <f>SUM(H222:H228)</f>
        <v>0</v>
      </c>
      <c r="I221" s="7"/>
      <c r="J221" s="7">
        <f>SUM(J222:J228)</f>
        <v>0</v>
      </c>
      <c r="K221" s="106"/>
      <c r="L221" s="86"/>
      <c r="M221" s="39">
        <f>SUM(M222:M228)</f>
        <v>0</v>
      </c>
      <c r="N221" s="34"/>
    </row>
    <row r="222" spans="1:14" ht="15" customHeight="1">
      <c r="A222" s="507"/>
      <c r="B222" s="517"/>
      <c r="C222" s="518"/>
      <c r="D222" s="543"/>
      <c r="E222" s="544"/>
      <c r="F222" s="510"/>
      <c r="G222" s="13">
        <v>40</v>
      </c>
      <c r="H222" s="353"/>
      <c r="I222" s="8">
        <v>1300</v>
      </c>
      <c r="J222" s="8">
        <f>I222*H222</f>
        <v>0</v>
      </c>
      <c r="K222" s="102">
        <f>Итого!$B$17</f>
        <v>0</v>
      </c>
      <c r="L222" s="87">
        <f t="shared" si="33"/>
        <v>1300</v>
      </c>
      <c r="M222" s="240">
        <f>L222*H222</f>
        <v>0</v>
      </c>
      <c r="N222" s="33"/>
    </row>
    <row r="223" spans="1:14" ht="15" customHeight="1">
      <c r="A223" s="507"/>
      <c r="B223" s="517"/>
      <c r="C223" s="518"/>
      <c r="D223" s="543"/>
      <c r="E223" s="544"/>
      <c r="F223" s="510"/>
      <c r="G223" s="13">
        <v>42</v>
      </c>
      <c r="H223" s="353"/>
      <c r="I223" s="8">
        <v>1300</v>
      </c>
      <c r="J223" s="8">
        <f t="shared" ref="J223:J228" si="35">I223*H223</f>
        <v>0</v>
      </c>
      <c r="K223" s="102">
        <f>Итого!$B$17</f>
        <v>0</v>
      </c>
      <c r="L223" s="87">
        <f t="shared" si="33"/>
        <v>1300</v>
      </c>
      <c r="M223" s="240">
        <f t="shared" ref="M223:M286" si="36">L223*H223</f>
        <v>0</v>
      </c>
      <c r="N223" s="33"/>
    </row>
    <row r="224" spans="1:14" ht="15" customHeight="1">
      <c r="A224" s="507"/>
      <c r="B224" s="517"/>
      <c r="C224" s="518"/>
      <c r="D224" s="543"/>
      <c r="E224" s="544"/>
      <c r="F224" s="510"/>
      <c r="G224" s="13">
        <v>44</v>
      </c>
      <c r="H224" s="353"/>
      <c r="I224" s="8">
        <v>1300</v>
      </c>
      <c r="J224" s="8">
        <f t="shared" si="35"/>
        <v>0</v>
      </c>
      <c r="K224" s="102">
        <f>Итого!$B$17</f>
        <v>0</v>
      </c>
      <c r="L224" s="87">
        <f t="shared" si="33"/>
        <v>1300</v>
      </c>
      <c r="M224" s="240">
        <f t="shared" si="36"/>
        <v>0</v>
      </c>
      <c r="N224" s="33"/>
    </row>
    <row r="225" spans="1:14" ht="14.4" customHeight="1">
      <c r="A225" s="507"/>
      <c r="B225" s="517"/>
      <c r="C225" s="518"/>
      <c r="D225" s="543"/>
      <c r="E225" s="544"/>
      <c r="F225" s="510"/>
      <c r="G225" s="13">
        <v>46</v>
      </c>
      <c r="H225" s="353"/>
      <c r="I225" s="8">
        <v>1300</v>
      </c>
      <c r="J225" s="8">
        <f t="shared" si="35"/>
        <v>0</v>
      </c>
      <c r="K225" s="102">
        <f>Итого!$B$17</f>
        <v>0</v>
      </c>
      <c r="L225" s="87">
        <f t="shared" si="33"/>
        <v>1300</v>
      </c>
      <c r="M225" s="240">
        <f t="shared" si="36"/>
        <v>0</v>
      </c>
      <c r="N225" s="33"/>
    </row>
    <row r="226" spans="1:14" ht="14.4" customHeight="1">
      <c r="A226" s="507"/>
      <c r="B226" s="517"/>
      <c r="C226" s="518"/>
      <c r="D226" s="543"/>
      <c r="E226" s="544"/>
      <c r="F226" s="510"/>
      <c r="G226" s="13">
        <v>48</v>
      </c>
      <c r="H226" s="353"/>
      <c r="I226" s="8">
        <v>1300</v>
      </c>
      <c r="J226" s="8">
        <f t="shared" si="35"/>
        <v>0</v>
      </c>
      <c r="K226" s="102">
        <f>Итого!$B$17</f>
        <v>0</v>
      </c>
      <c r="L226" s="87">
        <f t="shared" si="33"/>
        <v>1300</v>
      </c>
      <c r="M226" s="240">
        <f t="shared" si="36"/>
        <v>0</v>
      </c>
      <c r="N226" s="33"/>
    </row>
    <row r="227" spans="1:14" ht="14.4" customHeight="1">
      <c r="A227" s="507"/>
      <c r="B227" s="517"/>
      <c r="C227" s="518"/>
      <c r="D227" s="543"/>
      <c r="E227" s="544"/>
      <c r="F227" s="510"/>
      <c r="G227" s="13">
        <v>50</v>
      </c>
      <c r="H227" s="353"/>
      <c r="I227" s="8">
        <v>1300</v>
      </c>
      <c r="J227" s="8">
        <f t="shared" si="35"/>
        <v>0</v>
      </c>
      <c r="K227" s="102">
        <f>Итого!$B$17</f>
        <v>0</v>
      </c>
      <c r="L227" s="87">
        <f t="shared" si="33"/>
        <v>1300</v>
      </c>
      <c r="M227" s="240">
        <f t="shared" si="36"/>
        <v>0</v>
      </c>
      <c r="N227" s="33"/>
    </row>
    <row r="228" spans="1:14" ht="14.4" customHeight="1">
      <c r="A228" s="508"/>
      <c r="B228" s="529"/>
      <c r="C228" s="530"/>
      <c r="D228" s="545"/>
      <c r="E228" s="546"/>
      <c r="F228" s="519"/>
      <c r="G228" s="13">
        <v>52</v>
      </c>
      <c r="H228" s="353"/>
      <c r="I228" s="8">
        <v>1300</v>
      </c>
      <c r="J228" s="8">
        <f t="shared" si="35"/>
        <v>0</v>
      </c>
      <c r="K228" s="102">
        <f>Итого!$B$17</f>
        <v>0</v>
      </c>
      <c r="L228" s="87">
        <f t="shared" si="33"/>
        <v>1300</v>
      </c>
      <c r="M228" s="240">
        <f t="shared" si="36"/>
        <v>0</v>
      </c>
      <c r="N228" s="33"/>
    </row>
    <row r="229" spans="1:14" ht="14.4" customHeight="1">
      <c r="A229" s="520" t="s">
        <v>38</v>
      </c>
      <c r="B229" s="535" t="s">
        <v>37</v>
      </c>
      <c r="C229" s="536"/>
      <c r="D229" s="511" t="s">
        <v>39</v>
      </c>
      <c r="E229" s="512"/>
      <c r="F229" s="509"/>
      <c r="G229" s="11"/>
      <c r="H229" s="11">
        <f>SUM(H230:H237)</f>
        <v>0</v>
      </c>
      <c r="I229" s="7"/>
      <c r="J229" s="7">
        <f>SUM(J230:J237)</f>
        <v>0</v>
      </c>
      <c r="K229" s="106"/>
      <c r="L229" s="86"/>
      <c r="M229" s="39">
        <f>SUM(M230:M237)</f>
        <v>0</v>
      </c>
      <c r="N229" s="34"/>
    </row>
    <row r="230" spans="1:14" ht="14.4" customHeight="1">
      <c r="A230" s="521"/>
      <c r="B230" s="537"/>
      <c r="C230" s="538"/>
      <c r="D230" s="513"/>
      <c r="E230" s="514"/>
      <c r="F230" s="510"/>
      <c r="G230" s="13">
        <v>40</v>
      </c>
      <c r="H230" s="353"/>
      <c r="I230" s="8">
        <v>1600</v>
      </c>
      <c r="J230" s="8">
        <f>I230*H230</f>
        <v>0</v>
      </c>
      <c r="K230" s="102">
        <f>Итого!$B$17</f>
        <v>0</v>
      </c>
      <c r="L230" s="87">
        <f t="shared" si="33"/>
        <v>1600</v>
      </c>
      <c r="M230" s="240">
        <f t="shared" si="36"/>
        <v>0</v>
      </c>
      <c r="N230" s="33"/>
    </row>
    <row r="231" spans="1:14" ht="14.4" customHeight="1">
      <c r="A231" s="521"/>
      <c r="B231" s="537"/>
      <c r="C231" s="538"/>
      <c r="D231" s="513"/>
      <c r="E231" s="514"/>
      <c r="F231" s="510"/>
      <c r="G231" s="13">
        <v>42</v>
      </c>
      <c r="H231" s="353"/>
      <c r="I231" s="8">
        <v>1600</v>
      </c>
      <c r="J231" s="8">
        <f t="shared" ref="J231:J237" si="37">I231*H231</f>
        <v>0</v>
      </c>
      <c r="K231" s="102">
        <f>Итого!$B$17</f>
        <v>0</v>
      </c>
      <c r="L231" s="87">
        <f t="shared" si="33"/>
        <v>1600</v>
      </c>
      <c r="M231" s="240">
        <f t="shared" si="36"/>
        <v>0</v>
      </c>
      <c r="N231" s="40"/>
    </row>
    <row r="232" spans="1:14" ht="14.4" customHeight="1">
      <c r="A232" s="521"/>
      <c r="B232" s="537"/>
      <c r="C232" s="538"/>
      <c r="D232" s="513"/>
      <c r="E232" s="514"/>
      <c r="F232" s="510"/>
      <c r="G232" s="13">
        <v>44</v>
      </c>
      <c r="H232" s="353"/>
      <c r="I232" s="8">
        <v>1600</v>
      </c>
      <c r="J232" s="8">
        <f t="shared" si="37"/>
        <v>0</v>
      </c>
      <c r="K232" s="102">
        <f>Итого!$B$17</f>
        <v>0</v>
      </c>
      <c r="L232" s="87">
        <f t="shared" si="33"/>
        <v>1600</v>
      </c>
      <c r="M232" s="240">
        <f t="shared" si="36"/>
        <v>0</v>
      </c>
      <c r="N232" s="40"/>
    </row>
    <row r="233" spans="1:14" ht="14.4" customHeight="1">
      <c r="A233" s="521"/>
      <c r="B233" s="537"/>
      <c r="C233" s="538"/>
      <c r="D233" s="513"/>
      <c r="E233" s="514"/>
      <c r="F233" s="510"/>
      <c r="G233" s="13">
        <v>46</v>
      </c>
      <c r="H233" s="353"/>
      <c r="I233" s="8">
        <v>1600</v>
      </c>
      <c r="J233" s="8">
        <f t="shared" si="37"/>
        <v>0</v>
      </c>
      <c r="K233" s="102">
        <f>Итого!$B$17</f>
        <v>0</v>
      </c>
      <c r="L233" s="87">
        <f t="shared" si="33"/>
        <v>1600</v>
      </c>
      <c r="M233" s="240">
        <f t="shared" si="36"/>
        <v>0</v>
      </c>
      <c r="N233" s="40"/>
    </row>
    <row r="234" spans="1:14" ht="14.4" customHeight="1">
      <c r="A234" s="521"/>
      <c r="B234" s="537"/>
      <c r="C234" s="538"/>
      <c r="D234" s="513"/>
      <c r="E234" s="514"/>
      <c r="F234" s="510"/>
      <c r="G234" s="13">
        <v>48</v>
      </c>
      <c r="H234" s="353"/>
      <c r="I234" s="8">
        <v>1600</v>
      </c>
      <c r="J234" s="8">
        <f t="shared" si="37"/>
        <v>0</v>
      </c>
      <c r="K234" s="102">
        <f>Итого!$B$17</f>
        <v>0</v>
      </c>
      <c r="L234" s="87">
        <f t="shared" si="33"/>
        <v>1600</v>
      </c>
      <c r="M234" s="240">
        <f t="shared" si="36"/>
        <v>0</v>
      </c>
      <c r="N234" s="40"/>
    </row>
    <row r="235" spans="1:14" ht="14.4" customHeight="1">
      <c r="A235" s="521"/>
      <c r="B235" s="537"/>
      <c r="C235" s="538"/>
      <c r="D235" s="513"/>
      <c r="E235" s="514"/>
      <c r="F235" s="510"/>
      <c r="G235" s="13">
        <v>50</v>
      </c>
      <c r="H235" s="353"/>
      <c r="I235" s="8">
        <v>1600</v>
      </c>
      <c r="J235" s="8">
        <f t="shared" si="37"/>
        <v>0</v>
      </c>
      <c r="K235" s="102">
        <f>Итого!$B$17</f>
        <v>0</v>
      </c>
      <c r="L235" s="87">
        <f t="shared" si="33"/>
        <v>1600</v>
      </c>
      <c r="M235" s="240">
        <f t="shared" si="36"/>
        <v>0</v>
      </c>
      <c r="N235" s="40"/>
    </row>
    <row r="236" spans="1:14" ht="14.4" customHeight="1">
      <c r="A236" s="521"/>
      <c r="B236" s="537"/>
      <c r="C236" s="538"/>
      <c r="D236" s="513"/>
      <c r="E236" s="514"/>
      <c r="F236" s="510"/>
      <c r="G236" s="13">
        <v>52</v>
      </c>
      <c r="H236" s="353"/>
      <c r="I236" s="8">
        <v>1600</v>
      </c>
      <c r="J236" s="8">
        <f t="shared" si="37"/>
        <v>0</v>
      </c>
      <c r="K236" s="102">
        <f>Итого!$B$17</f>
        <v>0</v>
      </c>
      <c r="L236" s="87">
        <f t="shared" si="33"/>
        <v>1600</v>
      </c>
      <c r="M236" s="240">
        <f t="shared" si="36"/>
        <v>0</v>
      </c>
      <c r="N236" s="40"/>
    </row>
    <row r="237" spans="1:14" ht="14.4" customHeight="1">
      <c r="A237" s="522"/>
      <c r="B237" s="539"/>
      <c r="C237" s="540"/>
      <c r="D237" s="526"/>
      <c r="E237" s="527"/>
      <c r="F237" s="519"/>
      <c r="G237" s="13">
        <v>54</v>
      </c>
      <c r="H237" s="353"/>
      <c r="I237" s="8">
        <v>1600</v>
      </c>
      <c r="J237" s="8">
        <f t="shared" si="37"/>
        <v>0</v>
      </c>
      <c r="K237" s="102">
        <f>Итого!$B$17</f>
        <v>0</v>
      </c>
      <c r="L237" s="87">
        <f t="shared" si="33"/>
        <v>1600</v>
      </c>
      <c r="M237" s="240">
        <f t="shared" si="36"/>
        <v>0</v>
      </c>
      <c r="N237" s="40"/>
    </row>
    <row r="238" spans="1:14" ht="14.4" customHeight="1">
      <c r="A238" s="520" t="s">
        <v>40</v>
      </c>
      <c r="B238" s="535" t="s">
        <v>41</v>
      </c>
      <c r="C238" s="536"/>
      <c r="D238" s="511" t="s">
        <v>39</v>
      </c>
      <c r="E238" s="512"/>
      <c r="F238" s="509"/>
      <c r="G238" s="11"/>
      <c r="H238" s="11">
        <f>SUM(H239:H246)</f>
        <v>0</v>
      </c>
      <c r="I238" s="7"/>
      <c r="J238" s="7">
        <f>SUM(J239:J246)</f>
        <v>0</v>
      </c>
      <c r="K238" s="106"/>
      <c r="L238" s="86"/>
      <c r="M238" s="39">
        <f>SUM(M239:M246)</f>
        <v>0</v>
      </c>
      <c r="N238" s="34"/>
    </row>
    <row r="239" spans="1:14" ht="14.4" customHeight="1">
      <c r="A239" s="521"/>
      <c r="B239" s="537"/>
      <c r="C239" s="538"/>
      <c r="D239" s="513"/>
      <c r="E239" s="514"/>
      <c r="F239" s="510"/>
      <c r="G239" s="13">
        <v>40</v>
      </c>
      <c r="H239" s="353"/>
      <c r="I239" s="8">
        <v>1600</v>
      </c>
      <c r="J239" s="8">
        <f>I239*H239</f>
        <v>0</v>
      </c>
      <c r="K239" s="102">
        <f>Итого!$B$17</f>
        <v>0</v>
      </c>
      <c r="L239" s="87">
        <f t="shared" si="33"/>
        <v>1600</v>
      </c>
      <c r="M239" s="240">
        <f t="shared" si="36"/>
        <v>0</v>
      </c>
      <c r="N239" s="40"/>
    </row>
    <row r="240" spans="1:14" ht="14.4" customHeight="1">
      <c r="A240" s="521"/>
      <c r="B240" s="537"/>
      <c r="C240" s="538"/>
      <c r="D240" s="513"/>
      <c r="E240" s="514"/>
      <c r="F240" s="510"/>
      <c r="G240" s="13">
        <v>42</v>
      </c>
      <c r="H240" s="353"/>
      <c r="I240" s="8">
        <v>1600</v>
      </c>
      <c r="J240" s="8">
        <f t="shared" ref="J240:J246" si="38">I240*H240</f>
        <v>0</v>
      </c>
      <c r="K240" s="102">
        <f>Итого!$B$17</f>
        <v>0</v>
      </c>
      <c r="L240" s="87">
        <f t="shared" si="33"/>
        <v>1600</v>
      </c>
      <c r="M240" s="240">
        <f t="shared" si="36"/>
        <v>0</v>
      </c>
      <c r="N240" s="40"/>
    </row>
    <row r="241" spans="1:14" ht="15" customHeight="1">
      <c r="A241" s="521"/>
      <c r="B241" s="537"/>
      <c r="C241" s="538"/>
      <c r="D241" s="513"/>
      <c r="E241" s="514"/>
      <c r="F241" s="510"/>
      <c r="G241" s="13">
        <v>44</v>
      </c>
      <c r="H241" s="353"/>
      <c r="I241" s="8">
        <v>1600</v>
      </c>
      <c r="J241" s="8">
        <f t="shared" si="38"/>
        <v>0</v>
      </c>
      <c r="K241" s="102">
        <f>Итого!$B$17</f>
        <v>0</v>
      </c>
      <c r="L241" s="87">
        <f t="shared" si="33"/>
        <v>1600</v>
      </c>
      <c r="M241" s="240">
        <f t="shared" si="36"/>
        <v>0</v>
      </c>
      <c r="N241" s="40"/>
    </row>
    <row r="242" spans="1:14" ht="15" customHeight="1">
      <c r="A242" s="521"/>
      <c r="B242" s="537"/>
      <c r="C242" s="538"/>
      <c r="D242" s="513"/>
      <c r="E242" s="514"/>
      <c r="F242" s="510"/>
      <c r="G242" s="13">
        <v>46</v>
      </c>
      <c r="H242" s="353"/>
      <c r="I242" s="8">
        <v>1600</v>
      </c>
      <c r="J242" s="8">
        <f t="shared" si="38"/>
        <v>0</v>
      </c>
      <c r="K242" s="102">
        <f>Итого!$B$17</f>
        <v>0</v>
      </c>
      <c r="L242" s="87">
        <f t="shared" si="33"/>
        <v>1600</v>
      </c>
      <c r="M242" s="240">
        <f t="shared" si="36"/>
        <v>0</v>
      </c>
      <c r="N242" s="40"/>
    </row>
    <row r="243" spans="1:14" ht="15" customHeight="1">
      <c r="A243" s="521"/>
      <c r="B243" s="537"/>
      <c r="C243" s="538"/>
      <c r="D243" s="513"/>
      <c r="E243" s="514"/>
      <c r="F243" s="510"/>
      <c r="G243" s="13">
        <v>48</v>
      </c>
      <c r="H243" s="353"/>
      <c r="I243" s="8">
        <v>1600</v>
      </c>
      <c r="J243" s="8">
        <f t="shared" si="38"/>
        <v>0</v>
      </c>
      <c r="K243" s="102">
        <f>Итого!$B$17</f>
        <v>0</v>
      </c>
      <c r="L243" s="87">
        <f t="shared" si="33"/>
        <v>1600</v>
      </c>
      <c r="M243" s="240">
        <f t="shared" si="36"/>
        <v>0</v>
      </c>
      <c r="N243" s="33"/>
    </row>
    <row r="244" spans="1:14" ht="15" customHeight="1">
      <c r="A244" s="521"/>
      <c r="B244" s="537"/>
      <c r="C244" s="538"/>
      <c r="D244" s="513"/>
      <c r="E244" s="514"/>
      <c r="F244" s="510"/>
      <c r="G244" s="13">
        <v>50</v>
      </c>
      <c r="H244" s="353"/>
      <c r="I244" s="8">
        <v>1600</v>
      </c>
      <c r="J244" s="8">
        <f t="shared" si="38"/>
        <v>0</v>
      </c>
      <c r="K244" s="102">
        <f>Итого!$B$17</f>
        <v>0</v>
      </c>
      <c r="L244" s="87">
        <f t="shared" si="33"/>
        <v>1600</v>
      </c>
      <c r="M244" s="240">
        <f t="shared" si="36"/>
        <v>0</v>
      </c>
      <c r="N244" s="33"/>
    </row>
    <row r="245" spans="1:14" ht="14.4" customHeight="1">
      <c r="A245" s="521"/>
      <c r="B245" s="537"/>
      <c r="C245" s="538"/>
      <c r="D245" s="513"/>
      <c r="E245" s="514"/>
      <c r="F245" s="510"/>
      <c r="G245" s="13">
        <v>52</v>
      </c>
      <c r="H245" s="353"/>
      <c r="I245" s="8">
        <v>1600</v>
      </c>
      <c r="J245" s="8">
        <f t="shared" si="38"/>
        <v>0</v>
      </c>
      <c r="K245" s="102">
        <f>Итого!$B$17</f>
        <v>0</v>
      </c>
      <c r="L245" s="87">
        <f t="shared" si="33"/>
        <v>1600</v>
      </c>
      <c r="M245" s="240">
        <f t="shared" si="36"/>
        <v>0</v>
      </c>
      <c r="N245" s="33"/>
    </row>
    <row r="246" spans="1:14" ht="14.4" customHeight="1">
      <c r="A246" s="522"/>
      <c r="B246" s="539"/>
      <c r="C246" s="540"/>
      <c r="D246" s="526"/>
      <c r="E246" s="527"/>
      <c r="F246" s="519"/>
      <c r="G246" s="13">
        <v>54</v>
      </c>
      <c r="H246" s="353"/>
      <c r="I246" s="8">
        <v>1600</v>
      </c>
      <c r="J246" s="8">
        <f t="shared" si="38"/>
        <v>0</v>
      </c>
      <c r="K246" s="102">
        <f>Итого!$B$17</f>
        <v>0</v>
      </c>
      <c r="L246" s="87">
        <f t="shared" si="33"/>
        <v>1600</v>
      </c>
      <c r="M246" s="240">
        <f t="shared" si="36"/>
        <v>0</v>
      </c>
      <c r="N246" s="33"/>
    </row>
    <row r="247" spans="1:14" ht="14.4" customHeight="1">
      <c r="A247" s="520" t="s">
        <v>43</v>
      </c>
      <c r="B247" s="535" t="s">
        <v>42</v>
      </c>
      <c r="C247" s="536"/>
      <c r="D247" s="511" t="s">
        <v>39</v>
      </c>
      <c r="E247" s="512"/>
      <c r="F247" s="509"/>
      <c r="G247" s="11"/>
      <c r="H247" s="11">
        <f>SUM(H248:H255)</f>
        <v>0</v>
      </c>
      <c r="I247" s="7"/>
      <c r="J247" s="7">
        <f>SUM(J248:J255)</f>
        <v>0</v>
      </c>
      <c r="K247" s="106"/>
      <c r="L247" s="86"/>
      <c r="M247" s="39">
        <f>SUM(M248:M255)</f>
        <v>0</v>
      </c>
      <c r="N247" s="34"/>
    </row>
    <row r="248" spans="1:14" ht="14.4" customHeight="1">
      <c r="A248" s="521"/>
      <c r="B248" s="537"/>
      <c r="C248" s="538"/>
      <c r="D248" s="513"/>
      <c r="E248" s="514"/>
      <c r="F248" s="510"/>
      <c r="G248" s="13">
        <v>40</v>
      </c>
      <c r="H248" s="353"/>
      <c r="I248" s="8">
        <v>1600</v>
      </c>
      <c r="J248" s="8">
        <f>I248*H248</f>
        <v>0</v>
      </c>
      <c r="K248" s="102">
        <f>Итого!$B$17</f>
        <v>0</v>
      </c>
      <c r="L248" s="87">
        <f t="shared" si="33"/>
        <v>1600</v>
      </c>
      <c r="M248" s="240">
        <f t="shared" si="36"/>
        <v>0</v>
      </c>
      <c r="N248" s="40"/>
    </row>
    <row r="249" spans="1:14" ht="14.4" customHeight="1">
      <c r="A249" s="521"/>
      <c r="B249" s="537"/>
      <c r="C249" s="538"/>
      <c r="D249" s="513"/>
      <c r="E249" s="514"/>
      <c r="F249" s="510"/>
      <c r="G249" s="13">
        <v>42</v>
      </c>
      <c r="H249" s="353"/>
      <c r="I249" s="8">
        <v>1600</v>
      </c>
      <c r="J249" s="8">
        <f t="shared" ref="J249:J255" si="39">I249*H249</f>
        <v>0</v>
      </c>
      <c r="K249" s="102">
        <f>Итого!$B$17</f>
        <v>0</v>
      </c>
      <c r="L249" s="87">
        <f t="shared" si="33"/>
        <v>1600</v>
      </c>
      <c r="M249" s="240">
        <f t="shared" si="36"/>
        <v>0</v>
      </c>
      <c r="N249" s="40"/>
    </row>
    <row r="250" spans="1:14" ht="14.4" customHeight="1">
      <c r="A250" s="521"/>
      <c r="B250" s="537"/>
      <c r="C250" s="538"/>
      <c r="D250" s="513"/>
      <c r="E250" s="514"/>
      <c r="F250" s="510"/>
      <c r="G250" s="13">
        <v>44</v>
      </c>
      <c r="H250" s="353"/>
      <c r="I250" s="8">
        <v>1600</v>
      </c>
      <c r="J250" s="8">
        <f t="shared" si="39"/>
        <v>0</v>
      </c>
      <c r="K250" s="102">
        <f>Итого!$B$17</f>
        <v>0</v>
      </c>
      <c r="L250" s="87">
        <f t="shared" si="33"/>
        <v>1600</v>
      </c>
      <c r="M250" s="240">
        <f t="shared" si="36"/>
        <v>0</v>
      </c>
      <c r="N250" s="40"/>
    </row>
    <row r="251" spans="1:14" ht="14.4" customHeight="1">
      <c r="A251" s="521"/>
      <c r="B251" s="537"/>
      <c r="C251" s="538"/>
      <c r="D251" s="513"/>
      <c r="E251" s="514"/>
      <c r="F251" s="510"/>
      <c r="G251" s="13">
        <v>46</v>
      </c>
      <c r="H251" s="353"/>
      <c r="I251" s="8">
        <v>1600</v>
      </c>
      <c r="J251" s="8">
        <f t="shared" si="39"/>
        <v>0</v>
      </c>
      <c r="K251" s="102">
        <f>Итого!$B$17</f>
        <v>0</v>
      </c>
      <c r="L251" s="87">
        <f t="shared" si="33"/>
        <v>1600</v>
      </c>
      <c r="M251" s="240">
        <f t="shared" si="36"/>
        <v>0</v>
      </c>
      <c r="N251" s="40"/>
    </row>
    <row r="252" spans="1:14" ht="14.4" customHeight="1">
      <c r="A252" s="521"/>
      <c r="B252" s="537"/>
      <c r="C252" s="538"/>
      <c r="D252" s="513"/>
      <c r="E252" s="514"/>
      <c r="F252" s="510"/>
      <c r="G252" s="13">
        <v>48</v>
      </c>
      <c r="H252" s="353"/>
      <c r="I252" s="8">
        <v>1600</v>
      </c>
      <c r="J252" s="8">
        <f t="shared" si="39"/>
        <v>0</v>
      </c>
      <c r="K252" s="102">
        <f>Итого!$B$17</f>
        <v>0</v>
      </c>
      <c r="L252" s="87">
        <f t="shared" si="33"/>
        <v>1600</v>
      </c>
      <c r="M252" s="240">
        <f t="shared" si="36"/>
        <v>0</v>
      </c>
      <c r="N252" s="40"/>
    </row>
    <row r="253" spans="1:14" ht="14.4" customHeight="1">
      <c r="A253" s="521"/>
      <c r="B253" s="537"/>
      <c r="C253" s="538"/>
      <c r="D253" s="513"/>
      <c r="E253" s="514"/>
      <c r="F253" s="510"/>
      <c r="G253" s="13">
        <v>50</v>
      </c>
      <c r="H253" s="353"/>
      <c r="I253" s="8">
        <v>1600</v>
      </c>
      <c r="J253" s="8">
        <f t="shared" si="39"/>
        <v>0</v>
      </c>
      <c r="K253" s="102">
        <f>Итого!$B$17</f>
        <v>0</v>
      </c>
      <c r="L253" s="87">
        <f t="shared" si="33"/>
        <v>1600</v>
      </c>
      <c r="M253" s="240">
        <f t="shared" si="36"/>
        <v>0</v>
      </c>
      <c r="N253" s="40"/>
    </row>
    <row r="254" spans="1:14" ht="14.4" customHeight="1">
      <c r="A254" s="521"/>
      <c r="B254" s="537"/>
      <c r="C254" s="538"/>
      <c r="D254" s="513"/>
      <c r="E254" s="514"/>
      <c r="F254" s="510"/>
      <c r="G254" s="13">
        <v>52</v>
      </c>
      <c r="H254" s="353"/>
      <c r="I254" s="8">
        <v>1600</v>
      </c>
      <c r="J254" s="8">
        <f t="shared" si="39"/>
        <v>0</v>
      </c>
      <c r="K254" s="102">
        <f>Итого!$B$17</f>
        <v>0</v>
      </c>
      <c r="L254" s="87">
        <f t="shared" si="33"/>
        <v>1600</v>
      </c>
      <c r="M254" s="240">
        <f t="shared" si="36"/>
        <v>0</v>
      </c>
      <c r="N254" s="40"/>
    </row>
    <row r="255" spans="1:14" ht="14.4" customHeight="1">
      <c r="A255" s="522"/>
      <c r="B255" s="539"/>
      <c r="C255" s="540"/>
      <c r="D255" s="526"/>
      <c r="E255" s="527"/>
      <c r="F255" s="519"/>
      <c r="G255" s="13">
        <v>54</v>
      </c>
      <c r="H255" s="353"/>
      <c r="I255" s="8">
        <v>1600</v>
      </c>
      <c r="J255" s="8">
        <f t="shared" si="39"/>
        <v>0</v>
      </c>
      <c r="K255" s="102">
        <f>Итого!$B$17</f>
        <v>0</v>
      </c>
      <c r="L255" s="87">
        <f t="shared" si="33"/>
        <v>1600</v>
      </c>
      <c r="M255" s="240">
        <f t="shared" si="36"/>
        <v>0</v>
      </c>
      <c r="N255" s="40"/>
    </row>
    <row r="256" spans="1:14" ht="14.4" customHeight="1">
      <c r="A256" s="520" t="s">
        <v>45</v>
      </c>
      <c r="B256" s="535" t="s">
        <v>44</v>
      </c>
      <c r="C256" s="536"/>
      <c r="D256" s="511" t="s">
        <v>39</v>
      </c>
      <c r="E256" s="512"/>
      <c r="F256" s="509"/>
      <c r="G256" s="11"/>
      <c r="H256" s="11">
        <f>SUM(H257:H264)</f>
        <v>0</v>
      </c>
      <c r="I256" s="7"/>
      <c r="J256" s="7">
        <f>SUM(J257:J264)</f>
        <v>0</v>
      </c>
      <c r="K256" s="106"/>
      <c r="L256" s="86"/>
      <c r="M256" s="39">
        <f>SUM(M257:M264)</f>
        <v>0</v>
      </c>
      <c r="N256" s="34"/>
    </row>
    <row r="257" spans="1:14" ht="14.4" customHeight="1">
      <c r="A257" s="521"/>
      <c r="B257" s="537"/>
      <c r="C257" s="538"/>
      <c r="D257" s="513"/>
      <c r="E257" s="514"/>
      <c r="F257" s="510"/>
      <c r="G257" s="13">
        <v>40</v>
      </c>
      <c r="H257" s="353"/>
      <c r="I257" s="8">
        <v>1600</v>
      </c>
      <c r="J257" s="8">
        <f>I257*H257</f>
        <v>0</v>
      </c>
      <c r="K257" s="102">
        <f>Итого!$B$17</f>
        <v>0</v>
      </c>
      <c r="L257" s="87">
        <f t="shared" si="33"/>
        <v>1600</v>
      </c>
      <c r="M257" s="240">
        <f t="shared" si="36"/>
        <v>0</v>
      </c>
      <c r="N257" s="33"/>
    </row>
    <row r="258" spans="1:14" ht="14.4" customHeight="1">
      <c r="A258" s="521"/>
      <c r="B258" s="537"/>
      <c r="C258" s="538"/>
      <c r="D258" s="513"/>
      <c r="E258" s="514"/>
      <c r="F258" s="510"/>
      <c r="G258" s="13">
        <v>42</v>
      </c>
      <c r="H258" s="353"/>
      <c r="I258" s="8">
        <v>1600</v>
      </c>
      <c r="J258" s="8">
        <f t="shared" ref="J258:J264" si="40">I258*H258</f>
        <v>0</v>
      </c>
      <c r="K258" s="102">
        <f>Итого!$B$17</f>
        <v>0</v>
      </c>
      <c r="L258" s="87">
        <f t="shared" si="33"/>
        <v>1600</v>
      </c>
      <c r="M258" s="240">
        <f t="shared" si="36"/>
        <v>0</v>
      </c>
      <c r="N258" s="33"/>
    </row>
    <row r="259" spans="1:14" ht="14.4" customHeight="1">
      <c r="A259" s="521"/>
      <c r="B259" s="537"/>
      <c r="C259" s="538"/>
      <c r="D259" s="513"/>
      <c r="E259" s="514"/>
      <c r="F259" s="510"/>
      <c r="G259" s="13">
        <v>44</v>
      </c>
      <c r="H259" s="353"/>
      <c r="I259" s="8">
        <v>1600</v>
      </c>
      <c r="J259" s="8">
        <f t="shared" si="40"/>
        <v>0</v>
      </c>
      <c r="K259" s="102">
        <f>Итого!$B$17</f>
        <v>0</v>
      </c>
      <c r="L259" s="87">
        <f t="shared" si="33"/>
        <v>1600</v>
      </c>
      <c r="M259" s="240">
        <f t="shared" si="36"/>
        <v>0</v>
      </c>
      <c r="N259" s="33"/>
    </row>
    <row r="260" spans="1:14" ht="14.4" customHeight="1">
      <c r="A260" s="521"/>
      <c r="B260" s="537"/>
      <c r="C260" s="538"/>
      <c r="D260" s="513"/>
      <c r="E260" s="514"/>
      <c r="F260" s="510"/>
      <c r="G260" s="13">
        <v>46</v>
      </c>
      <c r="H260" s="353"/>
      <c r="I260" s="8">
        <v>1600</v>
      </c>
      <c r="J260" s="8">
        <f t="shared" si="40"/>
        <v>0</v>
      </c>
      <c r="K260" s="102">
        <f>Итого!$B$17</f>
        <v>0</v>
      </c>
      <c r="L260" s="87">
        <f t="shared" si="33"/>
        <v>1600</v>
      </c>
      <c r="M260" s="240">
        <f t="shared" si="36"/>
        <v>0</v>
      </c>
      <c r="N260" s="33"/>
    </row>
    <row r="261" spans="1:14" ht="14.4" customHeight="1">
      <c r="A261" s="521"/>
      <c r="B261" s="537"/>
      <c r="C261" s="538"/>
      <c r="D261" s="513"/>
      <c r="E261" s="514"/>
      <c r="F261" s="510"/>
      <c r="G261" s="13">
        <v>48</v>
      </c>
      <c r="H261" s="353"/>
      <c r="I261" s="8">
        <v>1600</v>
      </c>
      <c r="J261" s="8">
        <f t="shared" si="40"/>
        <v>0</v>
      </c>
      <c r="K261" s="102">
        <f>Итого!$B$17</f>
        <v>0</v>
      </c>
      <c r="L261" s="87">
        <f t="shared" si="33"/>
        <v>1600</v>
      </c>
      <c r="M261" s="240">
        <f t="shared" si="36"/>
        <v>0</v>
      </c>
      <c r="N261" s="40"/>
    </row>
    <row r="262" spans="1:14" ht="14.4" customHeight="1">
      <c r="A262" s="521"/>
      <c r="B262" s="537"/>
      <c r="C262" s="538"/>
      <c r="D262" s="513"/>
      <c r="E262" s="514"/>
      <c r="F262" s="510"/>
      <c r="G262" s="13">
        <v>50</v>
      </c>
      <c r="H262" s="353"/>
      <c r="I262" s="8">
        <v>1600</v>
      </c>
      <c r="J262" s="8">
        <f t="shared" si="40"/>
        <v>0</v>
      </c>
      <c r="K262" s="102">
        <f>Итого!$B$17</f>
        <v>0</v>
      </c>
      <c r="L262" s="87">
        <f t="shared" si="33"/>
        <v>1600</v>
      </c>
      <c r="M262" s="240">
        <f t="shared" si="36"/>
        <v>0</v>
      </c>
      <c r="N262" s="40"/>
    </row>
    <row r="263" spans="1:14" ht="14.4" customHeight="1">
      <c r="A263" s="521"/>
      <c r="B263" s="537"/>
      <c r="C263" s="538"/>
      <c r="D263" s="513"/>
      <c r="E263" s="514"/>
      <c r="F263" s="510"/>
      <c r="G263" s="13">
        <v>52</v>
      </c>
      <c r="H263" s="353"/>
      <c r="I263" s="8">
        <v>1600</v>
      </c>
      <c r="J263" s="8">
        <f t="shared" si="40"/>
        <v>0</v>
      </c>
      <c r="K263" s="102">
        <f>Итого!$B$17</f>
        <v>0</v>
      </c>
      <c r="L263" s="87">
        <f t="shared" si="33"/>
        <v>1600</v>
      </c>
      <c r="M263" s="240">
        <f t="shared" si="36"/>
        <v>0</v>
      </c>
      <c r="N263" s="40"/>
    </row>
    <row r="264" spans="1:14" ht="14.4" customHeight="1">
      <c r="A264" s="522"/>
      <c r="B264" s="539"/>
      <c r="C264" s="540"/>
      <c r="D264" s="526"/>
      <c r="E264" s="527"/>
      <c r="F264" s="519"/>
      <c r="G264" s="13">
        <v>54</v>
      </c>
      <c r="H264" s="353"/>
      <c r="I264" s="8">
        <v>1600</v>
      </c>
      <c r="J264" s="8">
        <f t="shared" si="40"/>
        <v>0</v>
      </c>
      <c r="K264" s="102">
        <f>Итого!$B$17</f>
        <v>0</v>
      </c>
      <c r="L264" s="87">
        <f t="shared" si="33"/>
        <v>1600</v>
      </c>
      <c r="M264" s="240">
        <f t="shared" si="36"/>
        <v>0</v>
      </c>
      <c r="N264" s="40"/>
    </row>
    <row r="265" spans="1:14" ht="14.4" customHeight="1">
      <c r="A265" s="520" t="s">
        <v>46</v>
      </c>
      <c r="B265" s="535" t="s">
        <v>47</v>
      </c>
      <c r="C265" s="536"/>
      <c r="D265" s="511" t="s">
        <v>39</v>
      </c>
      <c r="E265" s="512"/>
      <c r="F265" s="509"/>
      <c r="G265" s="11"/>
      <c r="H265" s="11">
        <f>SUM(H266:H273)</f>
        <v>0</v>
      </c>
      <c r="I265" s="7"/>
      <c r="J265" s="7">
        <f>SUM(J266:J273)</f>
        <v>0</v>
      </c>
      <c r="K265" s="106"/>
      <c r="L265" s="86"/>
      <c r="M265" s="39">
        <f>SUM(M266:M273)</f>
        <v>0</v>
      </c>
      <c r="N265" s="34"/>
    </row>
    <row r="266" spans="1:14" ht="14.4" customHeight="1">
      <c r="A266" s="521"/>
      <c r="B266" s="537"/>
      <c r="C266" s="538"/>
      <c r="D266" s="513"/>
      <c r="E266" s="514"/>
      <c r="F266" s="510"/>
      <c r="G266" s="13">
        <v>40</v>
      </c>
      <c r="H266" s="353"/>
      <c r="I266" s="8">
        <v>1600</v>
      </c>
      <c r="J266" s="8">
        <f>I266*H266</f>
        <v>0</v>
      </c>
      <c r="K266" s="102">
        <f>Итого!$B$17</f>
        <v>0</v>
      </c>
      <c r="L266" s="87">
        <f t="shared" si="33"/>
        <v>1600</v>
      </c>
      <c r="M266" s="240">
        <f t="shared" si="36"/>
        <v>0</v>
      </c>
      <c r="N266" s="40"/>
    </row>
    <row r="267" spans="1:14" ht="14.4" customHeight="1">
      <c r="A267" s="521"/>
      <c r="B267" s="537"/>
      <c r="C267" s="538"/>
      <c r="D267" s="513"/>
      <c r="E267" s="514"/>
      <c r="F267" s="510"/>
      <c r="G267" s="13">
        <v>42</v>
      </c>
      <c r="H267" s="353"/>
      <c r="I267" s="8">
        <v>1600</v>
      </c>
      <c r="J267" s="8">
        <f t="shared" ref="J267:J273" si="41">I267*H267</f>
        <v>0</v>
      </c>
      <c r="K267" s="102">
        <f>Итого!$B$17</f>
        <v>0</v>
      </c>
      <c r="L267" s="87">
        <f t="shared" si="33"/>
        <v>1600</v>
      </c>
      <c r="M267" s="240">
        <f t="shared" si="36"/>
        <v>0</v>
      </c>
      <c r="N267" s="40"/>
    </row>
    <row r="268" spans="1:14" ht="14.4" customHeight="1">
      <c r="A268" s="521"/>
      <c r="B268" s="537"/>
      <c r="C268" s="538"/>
      <c r="D268" s="513"/>
      <c r="E268" s="514"/>
      <c r="F268" s="510"/>
      <c r="G268" s="13">
        <v>44</v>
      </c>
      <c r="H268" s="353"/>
      <c r="I268" s="8">
        <v>1600</v>
      </c>
      <c r="J268" s="8">
        <f t="shared" si="41"/>
        <v>0</v>
      </c>
      <c r="K268" s="102">
        <f>Итого!$B$17</f>
        <v>0</v>
      </c>
      <c r="L268" s="87">
        <f t="shared" si="33"/>
        <v>1600</v>
      </c>
      <c r="M268" s="240">
        <f t="shared" si="36"/>
        <v>0</v>
      </c>
      <c r="N268" s="40"/>
    </row>
    <row r="269" spans="1:14" ht="14.4" customHeight="1">
      <c r="A269" s="521"/>
      <c r="B269" s="537"/>
      <c r="C269" s="538"/>
      <c r="D269" s="513"/>
      <c r="E269" s="514"/>
      <c r="F269" s="510"/>
      <c r="G269" s="13">
        <v>46</v>
      </c>
      <c r="H269" s="353"/>
      <c r="I269" s="8">
        <v>1600</v>
      </c>
      <c r="J269" s="8">
        <f t="shared" si="41"/>
        <v>0</v>
      </c>
      <c r="K269" s="102">
        <f>Итого!$B$17</f>
        <v>0</v>
      </c>
      <c r="L269" s="87">
        <f t="shared" si="33"/>
        <v>1600</v>
      </c>
      <c r="M269" s="240">
        <f t="shared" si="36"/>
        <v>0</v>
      </c>
      <c r="N269" s="40"/>
    </row>
    <row r="270" spans="1:14" ht="14.4" customHeight="1">
      <c r="A270" s="521"/>
      <c r="B270" s="537"/>
      <c r="C270" s="538"/>
      <c r="D270" s="513"/>
      <c r="E270" s="514"/>
      <c r="F270" s="510"/>
      <c r="G270" s="13">
        <v>48</v>
      </c>
      <c r="H270" s="353"/>
      <c r="I270" s="8">
        <v>1600</v>
      </c>
      <c r="J270" s="8">
        <f t="shared" si="41"/>
        <v>0</v>
      </c>
      <c r="K270" s="102">
        <f>Итого!$B$17</f>
        <v>0</v>
      </c>
      <c r="L270" s="87">
        <f t="shared" si="33"/>
        <v>1600</v>
      </c>
      <c r="M270" s="240">
        <f t="shared" si="36"/>
        <v>0</v>
      </c>
      <c r="N270" s="33"/>
    </row>
    <row r="271" spans="1:14" ht="14.4" customHeight="1">
      <c r="A271" s="521"/>
      <c r="B271" s="537"/>
      <c r="C271" s="538"/>
      <c r="D271" s="513"/>
      <c r="E271" s="514"/>
      <c r="F271" s="510"/>
      <c r="G271" s="13">
        <v>50</v>
      </c>
      <c r="H271" s="353"/>
      <c r="I271" s="8">
        <v>1600</v>
      </c>
      <c r="J271" s="8">
        <f t="shared" si="41"/>
        <v>0</v>
      </c>
      <c r="K271" s="102">
        <f>Итого!$B$17</f>
        <v>0</v>
      </c>
      <c r="L271" s="87">
        <f t="shared" si="33"/>
        <v>1600</v>
      </c>
      <c r="M271" s="240">
        <f t="shared" si="36"/>
        <v>0</v>
      </c>
      <c r="N271" s="33"/>
    </row>
    <row r="272" spans="1:14" ht="14.4" customHeight="1">
      <c r="A272" s="521"/>
      <c r="B272" s="537"/>
      <c r="C272" s="538"/>
      <c r="D272" s="513"/>
      <c r="E272" s="514"/>
      <c r="F272" s="510"/>
      <c r="G272" s="13">
        <v>52</v>
      </c>
      <c r="H272" s="353"/>
      <c r="I272" s="8">
        <v>1600</v>
      </c>
      <c r="J272" s="8">
        <f t="shared" si="41"/>
        <v>0</v>
      </c>
      <c r="K272" s="102">
        <f>Итого!$B$17</f>
        <v>0</v>
      </c>
      <c r="L272" s="87">
        <f t="shared" si="33"/>
        <v>1600</v>
      </c>
      <c r="M272" s="240">
        <f t="shared" si="36"/>
        <v>0</v>
      </c>
      <c r="N272" s="33"/>
    </row>
    <row r="273" spans="1:14" ht="14.4" customHeight="1">
      <c r="A273" s="522"/>
      <c r="B273" s="539"/>
      <c r="C273" s="540"/>
      <c r="D273" s="526"/>
      <c r="E273" s="527"/>
      <c r="F273" s="519"/>
      <c r="G273" s="13">
        <v>54</v>
      </c>
      <c r="H273" s="353"/>
      <c r="I273" s="8">
        <v>1600</v>
      </c>
      <c r="J273" s="8">
        <f t="shared" si="41"/>
        <v>0</v>
      </c>
      <c r="K273" s="102">
        <f>Итого!$B$17</f>
        <v>0</v>
      </c>
      <c r="L273" s="87">
        <f t="shared" si="33"/>
        <v>1600</v>
      </c>
      <c r="M273" s="240">
        <f t="shared" si="36"/>
        <v>0</v>
      </c>
      <c r="N273" s="33"/>
    </row>
    <row r="274" spans="1:14" ht="14.4" customHeight="1">
      <c r="A274" s="520" t="s">
        <v>49</v>
      </c>
      <c r="B274" s="535" t="s">
        <v>48</v>
      </c>
      <c r="C274" s="536"/>
      <c r="D274" s="511" t="s">
        <v>39</v>
      </c>
      <c r="E274" s="512"/>
      <c r="F274" s="509"/>
      <c r="G274" s="11"/>
      <c r="H274" s="11">
        <f>SUM(H275:H282)</f>
        <v>0</v>
      </c>
      <c r="I274" s="7"/>
      <c r="J274" s="7">
        <f>SUM(J275:J282)</f>
        <v>0</v>
      </c>
      <c r="K274" s="106"/>
      <c r="L274" s="86"/>
      <c r="M274" s="39">
        <f>SUM(M275:M282)</f>
        <v>0</v>
      </c>
      <c r="N274" s="34"/>
    </row>
    <row r="275" spans="1:14" ht="14.4" customHeight="1">
      <c r="A275" s="521"/>
      <c r="B275" s="537"/>
      <c r="C275" s="538"/>
      <c r="D275" s="513"/>
      <c r="E275" s="514"/>
      <c r="F275" s="510"/>
      <c r="G275" s="13">
        <v>40</v>
      </c>
      <c r="H275" s="353"/>
      <c r="I275" s="8">
        <v>1600</v>
      </c>
      <c r="J275" s="8">
        <f>I275*H275</f>
        <v>0</v>
      </c>
      <c r="K275" s="102">
        <f>Итого!$B$17</f>
        <v>0</v>
      </c>
      <c r="L275" s="87">
        <f t="shared" si="33"/>
        <v>1600</v>
      </c>
      <c r="M275" s="240">
        <f t="shared" si="36"/>
        <v>0</v>
      </c>
      <c r="N275" s="33"/>
    </row>
    <row r="276" spans="1:14" ht="14.4" customHeight="1">
      <c r="A276" s="521"/>
      <c r="B276" s="537"/>
      <c r="C276" s="538"/>
      <c r="D276" s="513"/>
      <c r="E276" s="514"/>
      <c r="F276" s="510"/>
      <c r="G276" s="13">
        <v>42</v>
      </c>
      <c r="H276" s="353"/>
      <c r="I276" s="8">
        <v>1600</v>
      </c>
      <c r="J276" s="8">
        <f t="shared" ref="J276:J282" si="42">I276*H276</f>
        <v>0</v>
      </c>
      <c r="K276" s="102">
        <f>Итого!$B$17</f>
        <v>0</v>
      </c>
      <c r="L276" s="87">
        <f t="shared" si="33"/>
        <v>1600</v>
      </c>
      <c r="M276" s="240">
        <f t="shared" si="36"/>
        <v>0</v>
      </c>
      <c r="N276" s="33"/>
    </row>
    <row r="277" spans="1:14" ht="14.4" customHeight="1">
      <c r="A277" s="521"/>
      <c r="B277" s="537"/>
      <c r="C277" s="538"/>
      <c r="D277" s="513"/>
      <c r="E277" s="514"/>
      <c r="F277" s="510"/>
      <c r="G277" s="13">
        <v>44</v>
      </c>
      <c r="H277" s="353"/>
      <c r="I277" s="8">
        <v>1600</v>
      </c>
      <c r="J277" s="8">
        <f t="shared" si="42"/>
        <v>0</v>
      </c>
      <c r="K277" s="102">
        <f>Итого!$B$17</f>
        <v>0</v>
      </c>
      <c r="L277" s="87">
        <f t="shared" si="33"/>
        <v>1600</v>
      </c>
      <c r="M277" s="240">
        <f t="shared" si="36"/>
        <v>0</v>
      </c>
      <c r="N277" s="40"/>
    </row>
    <row r="278" spans="1:14" ht="14.4" customHeight="1">
      <c r="A278" s="521"/>
      <c r="B278" s="537"/>
      <c r="C278" s="538"/>
      <c r="D278" s="513"/>
      <c r="E278" s="514"/>
      <c r="F278" s="510"/>
      <c r="G278" s="13">
        <v>46</v>
      </c>
      <c r="H278" s="353"/>
      <c r="I278" s="8">
        <v>1600</v>
      </c>
      <c r="J278" s="8">
        <f t="shared" si="42"/>
        <v>0</v>
      </c>
      <c r="K278" s="102">
        <f>Итого!$B$17</f>
        <v>0</v>
      </c>
      <c r="L278" s="87">
        <f t="shared" si="33"/>
        <v>1600</v>
      </c>
      <c r="M278" s="240">
        <f t="shared" si="36"/>
        <v>0</v>
      </c>
      <c r="N278" s="40"/>
    </row>
    <row r="279" spans="1:14" ht="14.4" customHeight="1">
      <c r="A279" s="521"/>
      <c r="B279" s="537"/>
      <c r="C279" s="538"/>
      <c r="D279" s="513"/>
      <c r="E279" s="514"/>
      <c r="F279" s="510"/>
      <c r="G279" s="13">
        <v>48</v>
      </c>
      <c r="H279" s="353"/>
      <c r="I279" s="8">
        <v>1600</v>
      </c>
      <c r="J279" s="8">
        <f t="shared" si="42"/>
        <v>0</v>
      </c>
      <c r="K279" s="102">
        <f>Итого!$B$17</f>
        <v>0</v>
      </c>
      <c r="L279" s="87">
        <f t="shared" ref="L279:L342" si="43">PRODUCT(I279,1-K279)</f>
        <v>1600</v>
      </c>
      <c r="M279" s="240">
        <f t="shared" si="36"/>
        <v>0</v>
      </c>
      <c r="N279" s="40"/>
    </row>
    <row r="280" spans="1:14" ht="14.4" customHeight="1">
      <c r="A280" s="521"/>
      <c r="B280" s="537"/>
      <c r="C280" s="538"/>
      <c r="D280" s="513"/>
      <c r="E280" s="514"/>
      <c r="F280" s="510"/>
      <c r="G280" s="13">
        <v>50</v>
      </c>
      <c r="H280" s="353"/>
      <c r="I280" s="8">
        <v>1600</v>
      </c>
      <c r="J280" s="8">
        <f t="shared" si="42"/>
        <v>0</v>
      </c>
      <c r="K280" s="102">
        <f>Итого!$B$17</f>
        <v>0</v>
      </c>
      <c r="L280" s="87">
        <f t="shared" si="43"/>
        <v>1600</v>
      </c>
      <c r="M280" s="240">
        <f t="shared" si="36"/>
        <v>0</v>
      </c>
      <c r="N280" s="40"/>
    </row>
    <row r="281" spans="1:14" ht="14.4" customHeight="1">
      <c r="A281" s="521"/>
      <c r="B281" s="537"/>
      <c r="C281" s="538"/>
      <c r="D281" s="513"/>
      <c r="E281" s="514"/>
      <c r="F281" s="510"/>
      <c r="G281" s="13">
        <v>52</v>
      </c>
      <c r="H281" s="353"/>
      <c r="I281" s="8">
        <v>1600</v>
      </c>
      <c r="J281" s="8">
        <f t="shared" si="42"/>
        <v>0</v>
      </c>
      <c r="K281" s="102">
        <f>Итого!$B$17</f>
        <v>0</v>
      </c>
      <c r="L281" s="87">
        <f t="shared" si="43"/>
        <v>1600</v>
      </c>
      <c r="M281" s="240">
        <f t="shared" si="36"/>
        <v>0</v>
      </c>
      <c r="N281" s="40"/>
    </row>
    <row r="282" spans="1:14" ht="14.4" customHeight="1">
      <c r="A282" s="522"/>
      <c r="B282" s="539"/>
      <c r="C282" s="540"/>
      <c r="D282" s="526"/>
      <c r="E282" s="527"/>
      <c r="F282" s="519"/>
      <c r="G282" s="13">
        <v>54</v>
      </c>
      <c r="H282" s="353"/>
      <c r="I282" s="8">
        <v>1600</v>
      </c>
      <c r="J282" s="8">
        <f t="shared" si="42"/>
        <v>0</v>
      </c>
      <c r="K282" s="102">
        <f>Итого!$B$17</f>
        <v>0</v>
      </c>
      <c r="L282" s="87">
        <f t="shared" si="43"/>
        <v>1600</v>
      </c>
      <c r="M282" s="240">
        <f t="shared" si="36"/>
        <v>0</v>
      </c>
      <c r="N282" s="40"/>
    </row>
    <row r="283" spans="1:14" ht="14.4" customHeight="1">
      <c r="A283" s="520" t="s">
        <v>51</v>
      </c>
      <c r="B283" s="535" t="s">
        <v>50</v>
      </c>
      <c r="C283" s="536"/>
      <c r="D283" s="511" t="s">
        <v>39</v>
      </c>
      <c r="E283" s="512"/>
      <c r="F283" s="509"/>
      <c r="G283" s="11"/>
      <c r="H283" s="11">
        <f>SUM(H284:H291)</f>
        <v>0</v>
      </c>
      <c r="I283" s="7"/>
      <c r="J283" s="7">
        <f>SUM(J284:J291)</f>
        <v>0</v>
      </c>
      <c r="K283" s="106"/>
      <c r="L283" s="86"/>
      <c r="M283" s="39">
        <f>SUM(M284:M291)</f>
        <v>0</v>
      </c>
      <c r="N283" s="34"/>
    </row>
    <row r="284" spans="1:14" ht="14.4" customHeight="1">
      <c r="A284" s="521"/>
      <c r="B284" s="537"/>
      <c r="C284" s="538"/>
      <c r="D284" s="513"/>
      <c r="E284" s="514"/>
      <c r="F284" s="510"/>
      <c r="G284" s="13">
        <v>40</v>
      </c>
      <c r="H284" s="353"/>
      <c r="I284" s="8">
        <v>1600</v>
      </c>
      <c r="J284" s="8">
        <f>I284*H284</f>
        <v>0</v>
      </c>
      <c r="K284" s="102">
        <f>Итого!$B$17</f>
        <v>0</v>
      </c>
      <c r="L284" s="87">
        <f t="shared" si="43"/>
        <v>1600</v>
      </c>
      <c r="M284" s="240">
        <f t="shared" si="36"/>
        <v>0</v>
      </c>
      <c r="N284" s="40"/>
    </row>
    <row r="285" spans="1:14" ht="14.4" customHeight="1">
      <c r="A285" s="521"/>
      <c r="B285" s="537"/>
      <c r="C285" s="538"/>
      <c r="D285" s="513"/>
      <c r="E285" s="514"/>
      <c r="F285" s="510"/>
      <c r="G285" s="13">
        <v>42</v>
      </c>
      <c r="H285" s="353"/>
      <c r="I285" s="8">
        <v>1600</v>
      </c>
      <c r="J285" s="8">
        <f t="shared" ref="J285:J291" si="44">I285*H285</f>
        <v>0</v>
      </c>
      <c r="K285" s="102">
        <f>Итого!$B$17</f>
        <v>0</v>
      </c>
      <c r="L285" s="87">
        <f t="shared" si="43"/>
        <v>1600</v>
      </c>
      <c r="M285" s="240">
        <f t="shared" si="36"/>
        <v>0</v>
      </c>
      <c r="N285" s="40"/>
    </row>
    <row r="286" spans="1:14" ht="14.4" customHeight="1">
      <c r="A286" s="521"/>
      <c r="B286" s="537"/>
      <c r="C286" s="538"/>
      <c r="D286" s="513"/>
      <c r="E286" s="514"/>
      <c r="F286" s="510"/>
      <c r="G286" s="13">
        <v>44</v>
      </c>
      <c r="H286" s="353"/>
      <c r="I286" s="8">
        <v>1600</v>
      </c>
      <c r="J286" s="8">
        <f t="shared" si="44"/>
        <v>0</v>
      </c>
      <c r="K286" s="102">
        <f>Итого!$B$17</f>
        <v>0</v>
      </c>
      <c r="L286" s="87">
        <f t="shared" si="43"/>
        <v>1600</v>
      </c>
      <c r="M286" s="240">
        <f t="shared" si="36"/>
        <v>0</v>
      </c>
      <c r="N286" s="33"/>
    </row>
    <row r="287" spans="1:14" ht="14.4" customHeight="1">
      <c r="A287" s="521"/>
      <c r="B287" s="537"/>
      <c r="C287" s="538"/>
      <c r="D287" s="513"/>
      <c r="E287" s="514"/>
      <c r="F287" s="510"/>
      <c r="G287" s="13">
        <v>46</v>
      </c>
      <c r="H287" s="353"/>
      <c r="I287" s="8">
        <v>1600</v>
      </c>
      <c r="J287" s="8">
        <f t="shared" si="44"/>
        <v>0</v>
      </c>
      <c r="K287" s="102">
        <f>Итого!$B$17</f>
        <v>0</v>
      </c>
      <c r="L287" s="87">
        <f t="shared" si="43"/>
        <v>1600</v>
      </c>
      <c r="M287" s="240">
        <f t="shared" ref="M287:M350" si="45">L287*H287</f>
        <v>0</v>
      </c>
      <c r="N287" s="33"/>
    </row>
    <row r="288" spans="1:14" ht="14.4" customHeight="1">
      <c r="A288" s="521"/>
      <c r="B288" s="537"/>
      <c r="C288" s="538"/>
      <c r="D288" s="513"/>
      <c r="E288" s="514"/>
      <c r="F288" s="510"/>
      <c r="G288" s="13">
        <v>48</v>
      </c>
      <c r="H288" s="353"/>
      <c r="I288" s="8">
        <v>1600</v>
      </c>
      <c r="J288" s="8">
        <f t="shared" si="44"/>
        <v>0</v>
      </c>
      <c r="K288" s="102">
        <f>Итого!$B$17</f>
        <v>0</v>
      </c>
      <c r="L288" s="87">
        <f t="shared" si="43"/>
        <v>1600</v>
      </c>
      <c r="M288" s="240">
        <f t="shared" si="45"/>
        <v>0</v>
      </c>
      <c r="N288" s="33"/>
    </row>
    <row r="289" spans="1:14" ht="14.4" customHeight="1">
      <c r="A289" s="521"/>
      <c r="B289" s="537"/>
      <c r="C289" s="538"/>
      <c r="D289" s="513"/>
      <c r="E289" s="514"/>
      <c r="F289" s="510"/>
      <c r="G289" s="13">
        <v>50</v>
      </c>
      <c r="H289" s="353"/>
      <c r="I289" s="8">
        <v>1600</v>
      </c>
      <c r="J289" s="8">
        <f t="shared" si="44"/>
        <v>0</v>
      </c>
      <c r="K289" s="102">
        <f>Итого!$B$17</f>
        <v>0</v>
      </c>
      <c r="L289" s="87">
        <f t="shared" si="43"/>
        <v>1600</v>
      </c>
      <c r="M289" s="240">
        <f t="shared" si="45"/>
        <v>0</v>
      </c>
      <c r="N289" s="33"/>
    </row>
    <row r="290" spans="1:14" ht="14.4" customHeight="1">
      <c r="A290" s="521"/>
      <c r="B290" s="537"/>
      <c r="C290" s="538"/>
      <c r="D290" s="513"/>
      <c r="E290" s="514"/>
      <c r="F290" s="510"/>
      <c r="G290" s="13">
        <v>52</v>
      </c>
      <c r="H290" s="353"/>
      <c r="I290" s="8">
        <v>1600</v>
      </c>
      <c r="J290" s="8">
        <f t="shared" si="44"/>
        <v>0</v>
      </c>
      <c r="K290" s="102">
        <f>Итого!$B$17</f>
        <v>0</v>
      </c>
      <c r="L290" s="87">
        <f t="shared" si="43"/>
        <v>1600</v>
      </c>
      <c r="M290" s="240">
        <f t="shared" si="45"/>
        <v>0</v>
      </c>
      <c r="N290" s="33"/>
    </row>
    <row r="291" spans="1:14" ht="14.4" customHeight="1">
      <c r="A291" s="522"/>
      <c r="B291" s="539"/>
      <c r="C291" s="540"/>
      <c r="D291" s="526"/>
      <c r="E291" s="527"/>
      <c r="F291" s="519"/>
      <c r="G291" s="13">
        <v>54</v>
      </c>
      <c r="H291" s="353"/>
      <c r="I291" s="8">
        <v>1600</v>
      </c>
      <c r="J291" s="8">
        <f t="shared" si="44"/>
        <v>0</v>
      </c>
      <c r="K291" s="102">
        <f>Итого!$B$17</f>
        <v>0</v>
      </c>
      <c r="L291" s="87">
        <f t="shared" si="43"/>
        <v>1600</v>
      </c>
      <c r="M291" s="240">
        <f t="shared" si="45"/>
        <v>0</v>
      </c>
      <c r="N291" s="33"/>
    </row>
    <row r="292" spans="1:14" ht="14.4" customHeight="1">
      <c r="A292" s="520" t="s">
        <v>150</v>
      </c>
      <c r="B292" s="535" t="s">
        <v>52</v>
      </c>
      <c r="C292" s="536"/>
      <c r="D292" s="511" t="s">
        <v>39</v>
      </c>
      <c r="E292" s="512"/>
      <c r="F292" s="509"/>
      <c r="G292" s="11"/>
      <c r="H292" s="11">
        <f>SUM(H293:H300)</f>
        <v>0</v>
      </c>
      <c r="I292" s="7"/>
      <c r="J292" s="7">
        <f>SUM(J293:J300)</f>
        <v>0</v>
      </c>
      <c r="K292" s="106"/>
      <c r="L292" s="86"/>
      <c r="M292" s="39">
        <f>SUM(M293:M300)</f>
        <v>0</v>
      </c>
      <c r="N292" s="34"/>
    </row>
    <row r="293" spans="1:14" ht="14.4" customHeight="1">
      <c r="A293" s="521"/>
      <c r="B293" s="537"/>
      <c r="C293" s="538"/>
      <c r="D293" s="513"/>
      <c r="E293" s="514"/>
      <c r="F293" s="510"/>
      <c r="G293" s="13">
        <v>40</v>
      </c>
      <c r="H293" s="353"/>
      <c r="I293" s="8">
        <v>1600</v>
      </c>
      <c r="J293" s="8">
        <f>I293*H293</f>
        <v>0</v>
      </c>
      <c r="K293" s="102">
        <f>Итого!$B$17</f>
        <v>0</v>
      </c>
      <c r="L293" s="87">
        <f t="shared" si="43"/>
        <v>1600</v>
      </c>
      <c r="M293" s="240">
        <f t="shared" si="45"/>
        <v>0</v>
      </c>
      <c r="N293" s="40"/>
    </row>
    <row r="294" spans="1:14" ht="14.4" customHeight="1">
      <c r="A294" s="521"/>
      <c r="B294" s="537"/>
      <c r="C294" s="538"/>
      <c r="D294" s="513"/>
      <c r="E294" s="514"/>
      <c r="F294" s="510"/>
      <c r="G294" s="13">
        <v>42</v>
      </c>
      <c r="H294" s="353"/>
      <c r="I294" s="8">
        <v>1600</v>
      </c>
      <c r="J294" s="8">
        <f t="shared" ref="J294:J300" si="46">I294*H294</f>
        <v>0</v>
      </c>
      <c r="K294" s="102">
        <f>Итого!$B$17</f>
        <v>0</v>
      </c>
      <c r="L294" s="87">
        <f t="shared" si="43"/>
        <v>1600</v>
      </c>
      <c r="M294" s="240">
        <f t="shared" si="45"/>
        <v>0</v>
      </c>
      <c r="N294" s="40"/>
    </row>
    <row r="295" spans="1:14" ht="14.4" customHeight="1">
      <c r="A295" s="521"/>
      <c r="B295" s="537"/>
      <c r="C295" s="538"/>
      <c r="D295" s="513"/>
      <c r="E295" s="514"/>
      <c r="F295" s="510"/>
      <c r="G295" s="13">
        <v>44</v>
      </c>
      <c r="H295" s="353"/>
      <c r="I295" s="8">
        <v>1600</v>
      </c>
      <c r="J295" s="8">
        <f t="shared" si="46"/>
        <v>0</v>
      </c>
      <c r="K295" s="102">
        <f>Итого!$B$17</f>
        <v>0</v>
      </c>
      <c r="L295" s="87">
        <f t="shared" si="43"/>
        <v>1600</v>
      </c>
      <c r="M295" s="240">
        <f t="shared" si="45"/>
        <v>0</v>
      </c>
      <c r="N295" s="40"/>
    </row>
    <row r="296" spans="1:14" ht="14.4" customHeight="1">
      <c r="A296" s="521"/>
      <c r="B296" s="537"/>
      <c r="C296" s="538"/>
      <c r="D296" s="513"/>
      <c r="E296" s="514"/>
      <c r="F296" s="510"/>
      <c r="G296" s="13">
        <v>46</v>
      </c>
      <c r="H296" s="353"/>
      <c r="I296" s="8">
        <v>1600</v>
      </c>
      <c r="J296" s="8">
        <f t="shared" si="46"/>
        <v>0</v>
      </c>
      <c r="K296" s="102">
        <f>Итого!$B$17</f>
        <v>0</v>
      </c>
      <c r="L296" s="87">
        <f t="shared" si="43"/>
        <v>1600</v>
      </c>
      <c r="M296" s="240">
        <f t="shared" si="45"/>
        <v>0</v>
      </c>
      <c r="N296" s="40"/>
    </row>
    <row r="297" spans="1:14" ht="14.4" customHeight="1">
      <c r="A297" s="521"/>
      <c r="B297" s="537"/>
      <c r="C297" s="538"/>
      <c r="D297" s="513"/>
      <c r="E297" s="514"/>
      <c r="F297" s="510"/>
      <c r="G297" s="13">
        <v>48</v>
      </c>
      <c r="H297" s="353"/>
      <c r="I297" s="8">
        <v>1600</v>
      </c>
      <c r="J297" s="8">
        <f t="shared" si="46"/>
        <v>0</v>
      </c>
      <c r="K297" s="102">
        <f>Итого!$B$17</f>
        <v>0</v>
      </c>
      <c r="L297" s="87">
        <f t="shared" si="43"/>
        <v>1600</v>
      </c>
      <c r="M297" s="240">
        <f t="shared" si="45"/>
        <v>0</v>
      </c>
      <c r="N297" s="40"/>
    </row>
    <row r="298" spans="1:14" ht="14.4" customHeight="1">
      <c r="A298" s="521"/>
      <c r="B298" s="537"/>
      <c r="C298" s="538"/>
      <c r="D298" s="513"/>
      <c r="E298" s="514"/>
      <c r="F298" s="510"/>
      <c r="G298" s="13">
        <v>50</v>
      </c>
      <c r="H298" s="353"/>
      <c r="I298" s="8">
        <v>1600</v>
      </c>
      <c r="J298" s="8">
        <f t="shared" si="46"/>
        <v>0</v>
      </c>
      <c r="K298" s="102">
        <f>Итого!$B$17</f>
        <v>0</v>
      </c>
      <c r="L298" s="87">
        <f t="shared" si="43"/>
        <v>1600</v>
      </c>
      <c r="M298" s="240">
        <f t="shared" si="45"/>
        <v>0</v>
      </c>
      <c r="N298" s="40"/>
    </row>
    <row r="299" spans="1:14" ht="14.4" customHeight="1">
      <c r="A299" s="521"/>
      <c r="B299" s="537"/>
      <c r="C299" s="538"/>
      <c r="D299" s="513"/>
      <c r="E299" s="514"/>
      <c r="F299" s="510"/>
      <c r="G299" s="13">
        <v>52</v>
      </c>
      <c r="H299" s="353"/>
      <c r="I299" s="8">
        <v>1600</v>
      </c>
      <c r="J299" s="8">
        <f t="shared" si="46"/>
        <v>0</v>
      </c>
      <c r="K299" s="102">
        <f>Итого!$B$17</f>
        <v>0</v>
      </c>
      <c r="L299" s="87">
        <f t="shared" si="43"/>
        <v>1600</v>
      </c>
      <c r="M299" s="240">
        <f t="shared" si="45"/>
        <v>0</v>
      </c>
      <c r="N299" s="40"/>
    </row>
    <row r="300" spans="1:14" ht="14.4" customHeight="1">
      <c r="A300" s="522"/>
      <c r="B300" s="539"/>
      <c r="C300" s="540"/>
      <c r="D300" s="526"/>
      <c r="E300" s="527"/>
      <c r="F300" s="519"/>
      <c r="G300" s="13">
        <v>54</v>
      </c>
      <c r="H300" s="353"/>
      <c r="I300" s="8">
        <v>1600</v>
      </c>
      <c r="J300" s="8">
        <f t="shared" si="46"/>
        <v>0</v>
      </c>
      <c r="K300" s="102">
        <f>Итого!$B$17</f>
        <v>0</v>
      </c>
      <c r="L300" s="87">
        <f t="shared" si="43"/>
        <v>1600</v>
      </c>
      <c r="M300" s="240">
        <f t="shared" si="45"/>
        <v>0</v>
      </c>
      <c r="N300" s="40"/>
    </row>
    <row r="301" spans="1:14" ht="14.4" customHeight="1">
      <c r="A301" s="520" t="s">
        <v>54</v>
      </c>
      <c r="B301" s="535" t="s">
        <v>53</v>
      </c>
      <c r="C301" s="536"/>
      <c r="D301" s="511" t="s">
        <v>39</v>
      </c>
      <c r="E301" s="512"/>
      <c r="F301" s="509"/>
      <c r="G301" s="11"/>
      <c r="H301" s="11">
        <f>SUM(H302:H309)</f>
        <v>0</v>
      </c>
      <c r="I301" s="7"/>
      <c r="J301" s="7">
        <f>SUM(J302:J309)</f>
        <v>0</v>
      </c>
      <c r="K301" s="106"/>
      <c r="L301" s="86"/>
      <c r="M301" s="39">
        <f>SUM(M302:M309)</f>
        <v>0</v>
      </c>
      <c r="N301" s="34"/>
    </row>
    <row r="302" spans="1:14" ht="14.4" customHeight="1">
      <c r="A302" s="521"/>
      <c r="B302" s="537"/>
      <c r="C302" s="538"/>
      <c r="D302" s="513"/>
      <c r="E302" s="514"/>
      <c r="F302" s="510"/>
      <c r="G302" s="13">
        <v>40</v>
      </c>
      <c r="H302" s="353"/>
      <c r="I302" s="8">
        <v>1600</v>
      </c>
      <c r="J302" s="8">
        <f>I302*H302</f>
        <v>0</v>
      </c>
      <c r="K302" s="102">
        <f>Итого!$B$17</f>
        <v>0</v>
      </c>
      <c r="L302" s="87">
        <f t="shared" si="43"/>
        <v>1600</v>
      </c>
      <c r="M302" s="240">
        <f t="shared" si="45"/>
        <v>0</v>
      </c>
      <c r="N302" s="33"/>
    </row>
    <row r="303" spans="1:14" ht="14.4" customHeight="1">
      <c r="A303" s="521"/>
      <c r="B303" s="537"/>
      <c r="C303" s="538"/>
      <c r="D303" s="513"/>
      <c r="E303" s="514"/>
      <c r="F303" s="510"/>
      <c r="G303" s="13">
        <v>42</v>
      </c>
      <c r="H303" s="353"/>
      <c r="I303" s="8">
        <v>1600</v>
      </c>
      <c r="J303" s="8">
        <f t="shared" ref="J303:J309" si="47">I303*H303</f>
        <v>0</v>
      </c>
      <c r="K303" s="102">
        <f>Итого!$B$17</f>
        <v>0</v>
      </c>
      <c r="L303" s="87">
        <f t="shared" si="43"/>
        <v>1600</v>
      </c>
      <c r="M303" s="240">
        <f t="shared" si="45"/>
        <v>0</v>
      </c>
      <c r="N303" s="33"/>
    </row>
    <row r="304" spans="1:14" ht="14.4" customHeight="1">
      <c r="A304" s="521"/>
      <c r="B304" s="537"/>
      <c r="C304" s="538"/>
      <c r="D304" s="513"/>
      <c r="E304" s="514"/>
      <c r="F304" s="510"/>
      <c r="G304" s="13">
        <v>44</v>
      </c>
      <c r="H304" s="353"/>
      <c r="I304" s="8">
        <v>1600</v>
      </c>
      <c r="J304" s="8">
        <f t="shared" si="47"/>
        <v>0</v>
      </c>
      <c r="K304" s="102">
        <f>Итого!$B$17</f>
        <v>0</v>
      </c>
      <c r="L304" s="87">
        <f t="shared" si="43"/>
        <v>1600</v>
      </c>
      <c r="M304" s="240">
        <f t="shared" si="45"/>
        <v>0</v>
      </c>
      <c r="N304" s="33"/>
    </row>
    <row r="305" spans="1:14" ht="14.4" customHeight="1">
      <c r="A305" s="521"/>
      <c r="B305" s="537"/>
      <c r="C305" s="538"/>
      <c r="D305" s="513"/>
      <c r="E305" s="514"/>
      <c r="F305" s="510"/>
      <c r="G305" s="13">
        <v>46</v>
      </c>
      <c r="H305" s="353"/>
      <c r="I305" s="8">
        <v>1600</v>
      </c>
      <c r="J305" s="8">
        <f t="shared" si="47"/>
        <v>0</v>
      </c>
      <c r="K305" s="102">
        <f>Итого!$B$17</f>
        <v>0</v>
      </c>
      <c r="L305" s="87">
        <f t="shared" si="43"/>
        <v>1600</v>
      </c>
      <c r="M305" s="240">
        <f t="shared" si="45"/>
        <v>0</v>
      </c>
      <c r="N305" s="40"/>
    </row>
    <row r="306" spans="1:14" ht="14.4" customHeight="1">
      <c r="A306" s="521"/>
      <c r="B306" s="537"/>
      <c r="C306" s="538"/>
      <c r="D306" s="513"/>
      <c r="E306" s="514"/>
      <c r="F306" s="510"/>
      <c r="G306" s="13">
        <v>48</v>
      </c>
      <c r="H306" s="353"/>
      <c r="I306" s="8">
        <v>1600</v>
      </c>
      <c r="J306" s="8">
        <f t="shared" si="47"/>
        <v>0</v>
      </c>
      <c r="K306" s="102">
        <f>Итого!$B$17</f>
        <v>0</v>
      </c>
      <c r="L306" s="87">
        <f t="shared" si="43"/>
        <v>1600</v>
      </c>
      <c r="M306" s="240">
        <f t="shared" si="45"/>
        <v>0</v>
      </c>
      <c r="N306" s="40"/>
    </row>
    <row r="307" spans="1:14" ht="14.4" customHeight="1">
      <c r="A307" s="521"/>
      <c r="B307" s="537"/>
      <c r="C307" s="538"/>
      <c r="D307" s="513"/>
      <c r="E307" s="514"/>
      <c r="F307" s="510"/>
      <c r="G307" s="13">
        <v>50</v>
      </c>
      <c r="H307" s="353"/>
      <c r="I307" s="8">
        <v>1600</v>
      </c>
      <c r="J307" s="8">
        <f t="shared" si="47"/>
        <v>0</v>
      </c>
      <c r="K307" s="102">
        <f>Итого!$B$17</f>
        <v>0</v>
      </c>
      <c r="L307" s="87">
        <f t="shared" si="43"/>
        <v>1600</v>
      </c>
      <c r="M307" s="240">
        <f t="shared" si="45"/>
        <v>0</v>
      </c>
      <c r="N307" s="40"/>
    </row>
    <row r="308" spans="1:14" ht="14.4" customHeight="1">
      <c r="A308" s="521"/>
      <c r="B308" s="537"/>
      <c r="C308" s="538"/>
      <c r="D308" s="513"/>
      <c r="E308" s="514"/>
      <c r="F308" s="510"/>
      <c r="G308" s="13">
        <v>52</v>
      </c>
      <c r="H308" s="353"/>
      <c r="I308" s="8">
        <v>1600</v>
      </c>
      <c r="J308" s="8">
        <f t="shared" si="47"/>
        <v>0</v>
      </c>
      <c r="K308" s="102">
        <f>Итого!$B$17</f>
        <v>0</v>
      </c>
      <c r="L308" s="87">
        <f t="shared" si="43"/>
        <v>1600</v>
      </c>
      <c r="M308" s="240">
        <f t="shared" si="45"/>
        <v>0</v>
      </c>
      <c r="N308" s="40"/>
    </row>
    <row r="309" spans="1:14" ht="14.4" customHeight="1">
      <c r="A309" s="522"/>
      <c r="B309" s="539"/>
      <c r="C309" s="540"/>
      <c r="D309" s="526"/>
      <c r="E309" s="527"/>
      <c r="F309" s="519"/>
      <c r="G309" s="13">
        <v>54</v>
      </c>
      <c r="H309" s="353"/>
      <c r="I309" s="8">
        <v>1600</v>
      </c>
      <c r="J309" s="8">
        <f t="shared" si="47"/>
        <v>0</v>
      </c>
      <c r="K309" s="102">
        <f>Итого!$B$17</f>
        <v>0</v>
      </c>
      <c r="L309" s="87">
        <f t="shared" si="43"/>
        <v>1600</v>
      </c>
      <c r="M309" s="240">
        <f t="shared" si="45"/>
        <v>0</v>
      </c>
      <c r="N309" s="40"/>
    </row>
    <row r="310" spans="1:14" ht="14.4" customHeight="1">
      <c r="A310" s="520" t="s">
        <v>56</v>
      </c>
      <c r="B310" s="535" t="s">
        <v>55</v>
      </c>
      <c r="C310" s="536"/>
      <c r="D310" s="511" t="s">
        <v>39</v>
      </c>
      <c r="E310" s="512"/>
      <c r="F310" s="509"/>
      <c r="G310" s="11"/>
      <c r="H310" s="11">
        <f>SUM(H311:H318)</f>
        <v>0</v>
      </c>
      <c r="I310" s="7"/>
      <c r="J310" s="7">
        <f>SUM(J311:J318)</f>
        <v>0</v>
      </c>
      <c r="K310" s="106"/>
      <c r="L310" s="86"/>
      <c r="M310" s="39">
        <f>SUM(M311:M318)</f>
        <v>0</v>
      </c>
      <c r="N310" s="34"/>
    </row>
    <row r="311" spans="1:14" ht="14.4" customHeight="1">
      <c r="A311" s="521"/>
      <c r="B311" s="537"/>
      <c r="C311" s="538"/>
      <c r="D311" s="513"/>
      <c r="E311" s="514"/>
      <c r="F311" s="510"/>
      <c r="G311" s="13">
        <v>40</v>
      </c>
      <c r="H311" s="353"/>
      <c r="I311" s="8">
        <v>1600</v>
      </c>
      <c r="J311" s="8">
        <f>I311*H311</f>
        <v>0</v>
      </c>
      <c r="K311" s="102">
        <f>Итого!$B$17</f>
        <v>0</v>
      </c>
      <c r="L311" s="87">
        <f t="shared" si="43"/>
        <v>1600</v>
      </c>
      <c r="M311" s="240">
        <f t="shared" si="45"/>
        <v>0</v>
      </c>
      <c r="N311" s="40"/>
    </row>
    <row r="312" spans="1:14" ht="14.4" customHeight="1">
      <c r="A312" s="521"/>
      <c r="B312" s="537"/>
      <c r="C312" s="538"/>
      <c r="D312" s="513"/>
      <c r="E312" s="514"/>
      <c r="F312" s="510"/>
      <c r="G312" s="13">
        <v>42</v>
      </c>
      <c r="H312" s="353"/>
      <c r="I312" s="8">
        <v>1600</v>
      </c>
      <c r="J312" s="8">
        <f t="shared" ref="J312:J318" si="48">I312*H312</f>
        <v>0</v>
      </c>
      <c r="K312" s="102">
        <f>Итого!$B$17</f>
        <v>0</v>
      </c>
      <c r="L312" s="87">
        <f t="shared" si="43"/>
        <v>1600</v>
      </c>
      <c r="M312" s="240">
        <f t="shared" si="45"/>
        <v>0</v>
      </c>
      <c r="N312" s="40"/>
    </row>
    <row r="313" spans="1:14" ht="14.4" customHeight="1">
      <c r="A313" s="521"/>
      <c r="B313" s="537"/>
      <c r="C313" s="538"/>
      <c r="D313" s="513"/>
      <c r="E313" s="514"/>
      <c r="F313" s="510"/>
      <c r="G313" s="13">
        <v>44</v>
      </c>
      <c r="H313" s="353"/>
      <c r="I313" s="8">
        <v>1600</v>
      </c>
      <c r="J313" s="8">
        <f t="shared" si="48"/>
        <v>0</v>
      </c>
      <c r="K313" s="102">
        <f>Итого!$B$17</f>
        <v>0</v>
      </c>
      <c r="L313" s="87">
        <f t="shared" si="43"/>
        <v>1600</v>
      </c>
      <c r="M313" s="240">
        <f t="shared" si="45"/>
        <v>0</v>
      </c>
      <c r="N313" s="40"/>
    </row>
    <row r="314" spans="1:14" ht="14.4" customHeight="1">
      <c r="A314" s="521"/>
      <c r="B314" s="537"/>
      <c r="C314" s="538"/>
      <c r="D314" s="513"/>
      <c r="E314" s="514"/>
      <c r="F314" s="510"/>
      <c r="G314" s="13">
        <v>46</v>
      </c>
      <c r="H314" s="353"/>
      <c r="I314" s="8">
        <v>1600</v>
      </c>
      <c r="J314" s="8">
        <f t="shared" si="48"/>
        <v>0</v>
      </c>
      <c r="K314" s="102">
        <f>Итого!$B$17</f>
        <v>0</v>
      </c>
      <c r="L314" s="87">
        <f t="shared" si="43"/>
        <v>1600</v>
      </c>
      <c r="M314" s="240">
        <f t="shared" si="45"/>
        <v>0</v>
      </c>
      <c r="N314" s="33"/>
    </row>
    <row r="315" spans="1:14" ht="14.4" customHeight="1">
      <c r="A315" s="521"/>
      <c r="B315" s="537"/>
      <c r="C315" s="538"/>
      <c r="D315" s="513"/>
      <c r="E315" s="514"/>
      <c r="F315" s="510"/>
      <c r="G315" s="13">
        <v>48</v>
      </c>
      <c r="H315" s="353"/>
      <c r="I315" s="8">
        <v>1600</v>
      </c>
      <c r="J315" s="8">
        <f t="shared" si="48"/>
        <v>0</v>
      </c>
      <c r="K315" s="102">
        <f>Итого!$B$17</f>
        <v>0</v>
      </c>
      <c r="L315" s="87">
        <f t="shared" si="43"/>
        <v>1600</v>
      </c>
      <c r="M315" s="240">
        <f t="shared" si="45"/>
        <v>0</v>
      </c>
      <c r="N315" s="33"/>
    </row>
    <row r="316" spans="1:14" ht="14.4" customHeight="1">
      <c r="A316" s="521"/>
      <c r="B316" s="537"/>
      <c r="C316" s="538"/>
      <c r="D316" s="513"/>
      <c r="E316" s="514"/>
      <c r="F316" s="510"/>
      <c r="G316" s="13">
        <v>50</v>
      </c>
      <c r="H316" s="353"/>
      <c r="I316" s="8">
        <v>1600</v>
      </c>
      <c r="J316" s="8">
        <f t="shared" si="48"/>
        <v>0</v>
      </c>
      <c r="K316" s="102">
        <f>Итого!$B$17</f>
        <v>0</v>
      </c>
      <c r="L316" s="87">
        <f t="shared" si="43"/>
        <v>1600</v>
      </c>
      <c r="M316" s="240">
        <f t="shared" si="45"/>
        <v>0</v>
      </c>
      <c r="N316" s="33"/>
    </row>
    <row r="317" spans="1:14" ht="14.4" customHeight="1">
      <c r="A317" s="521"/>
      <c r="B317" s="537"/>
      <c r="C317" s="538"/>
      <c r="D317" s="513"/>
      <c r="E317" s="514"/>
      <c r="F317" s="510"/>
      <c r="G317" s="13">
        <v>52</v>
      </c>
      <c r="H317" s="353"/>
      <c r="I317" s="8">
        <v>1600</v>
      </c>
      <c r="J317" s="8">
        <f t="shared" si="48"/>
        <v>0</v>
      </c>
      <c r="K317" s="102">
        <f>Итого!$B$17</f>
        <v>0</v>
      </c>
      <c r="L317" s="87">
        <f t="shared" si="43"/>
        <v>1600</v>
      </c>
      <c r="M317" s="240">
        <f t="shared" si="45"/>
        <v>0</v>
      </c>
      <c r="N317" s="33"/>
    </row>
    <row r="318" spans="1:14" ht="14.4" customHeight="1">
      <c r="A318" s="522"/>
      <c r="B318" s="539"/>
      <c r="C318" s="540"/>
      <c r="D318" s="526"/>
      <c r="E318" s="527"/>
      <c r="F318" s="519"/>
      <c r="G318" s="13">
        <v>54</v>
      </c>
      <c r="H318" s="353"/>
      <c r="I318" s="8">
        <v>1600</v>
      </c>
      <c r="J318" s="8">
        <f t="shared" si="48"/>
        <v>0</v>
      </c>
      <c r="K318" s="102">
        <f>Итого!$B$17</f>
        <v>0</v>
      </c>
      <c r="L318" s="87">
        <f t="shared" si="43"/>
        <v>1600</v>
      </c>
      <c r="M318" s="240">
        <f t="shared" si="45"/>
        <v>0</v>
      </c>
      <c r="N318" s="40"/>
    </row>
    <row r="319" spans="1:14" ht="14.4" customHeight="1">
      <c r="A319" s="532" t="s">
        <v>58</v>
      </c>
      <c r="B319" s="515" t="s">
        <v>57</v>
      </c>
      <c r="C319" s="516"/>
      <c r="D319" s="511" t="s">
        <v>39</v>
      </c>
      <c r="E319" s="512"/>
      <c r="F319" s="509"/>
      <c r="G319" s="11"/>
      <c r="H319" s="11">
        <f>SUM(H320:H327)</f>
        <v>0</v>
      </c>
      <c r="I319" s="7"/>
      <c r="J319" s="7">
        <f>SUM(J320:J327)</f>
        <v>0</v>
      </c>
      <c r="K319" s="106"/>
      <c r="L319" s="86"/>
      <c r="M319" s="39">
        <f>SUM(M320:M327)</f>
        <v>0</v>
      </c>
      <c r="N319" s="34"/>
    </row>
    <row r="320" spans="1:14" ht="14.4" customHeight="1">
      <c r="A320" s="507"/>
      <c r="B320" s="517"/>
      <c r="C320" s="518"/>
      <c r="D320" s="513"/>
      <c r="E320" s="514"/>
      <c r="F320" s="510"/>
      <c r="G320" s="13">
        <v>40</v>
      </c>
      <c r="H320" s="353"/>
      <c r="I320" s="8">
        <v>1950</v>
      </c>
      <c r="J320" s="8">
        <f>I320*H320</f>
        <v>0</v>
      </c>
      <c r="K320" s="102">
        <f>Итого!$B$17</f>
        <v>0</v>
      </c>
      <c r="L320" s="87">
        <f t="shared" si="43"/>
        <v>1950</v>
      </c>
      <c r="M320" s="240">
        <f t="shared" si="45"/>
        <v>0</v>
      </c>
      <c r="N320" s="40"/>
    </row>
    <row r="321" spans="1:14" ht="14.4" customHeight="1">
      <c r="A321" s="507"/>
      <c r="B321" s="517"/>
      <c r="C321" s="518"/>
      <c r="D321" s="513"/>
      <c r="E321" s="514"/>
      <c r="F321" s="510"/>
      <c r="G321" s="13">
        <v>42</v>
      </c>
      <c r="H321" s="353"/>
      <c r="I321" s="8">
        <v>1950</v>
      </c>
      <c r="J321" s="8">
        <f t="shared" ref="J321:J327" si="49">I321*H321</f>
        <v>0</v>
      </c>
      <c r="K321" s="102">
        <f>Итого!$B$17</f>
        <v>0</v>
      </c>
      <c r="L321" s="87">
        <f t="shared" si="43"/>
        <v>1950</v>
      </c>
      <c r="M321" s="240">
        <f t="shared" si="45"/>
        <v>0</v>
      </c>
      <c r="N321" s="40"/>
    </row>
    <row r="322" spans="1:14" ht="14.4" customHeight="1">
      <c r="A322" s="507"/>
      <c r="B322" s="517"/>
      <c r="C322" s="518"/>
      <c r="D322" s="513"/>
      <c r="E322" s="514"/>
      <c r="F322" s="510"/>
      <c r="G322" s="13">
        <v>44</v>
      </c>
      <c r="H322" s="353"/>
      <c r="I322" s="8">
        <v>1950</v>
      </c>
      <c r="J322" s="8">
        <f t="shared" si="49"/>
        <v>0</v>
      </c>
      <c r="K322" s="102">
        <f>Итого!$B$17</f>
        <v>0</v>
      </c>
      <c r="L322" s="87">
        <f t="shared" si="43"/>
        <v>1950</v>
      </c>
      <c r="M322" s="240">
        <f t="shared" si="45"/>
        <v>0</v>
      </c>
      <c r="N322" s="40"/>
    </row>
    <row r="323" spans="1:14" ht="14.4" customHeight="1">
      <c r="A323" s="507"/>
      <c r="B323" s="517"/>
      <c r="C323" s="518"/>
      <c r="D323" s="513"/>
      <c r="E323" s="514"/>
      <c r="F323" s="510"/>
      <c r="G323" s="13">
        <v>46</v>
      </c>
      <c r="H323" s="353"/>
      <c r="I323" s="8">
        <v>1950</v>
      </c>
      <c r="J323" s="8">
        <f t="shared" si="49"/>
        <v>0</v>
      </c>
      <c r="K323" s="102">
        <f>Итого!$B$17</f>
        <v>0</v>
      </c>
      <c r="L323" s="87">
        <f t="shared" si="43"/>
        <v>1950</v>
      </c>
      <c r="M323" s="240">
        <f t="shared" si="45"/>
        <v>0</v>
      </c>
      <c r="N323" s="40"/>
    </row>
    <row r="324" spans="1:14" ht="14.4" customHeight="1">
      <c r="A324" s="507"/>
      <c r="B324" s="517"/>
      <c r="C324" s="518"/>
      <c r="D324" s="513"/>
      <c r="E324" s="514"/>
      <c r="F324" s="510"/>
      <c r="G324" s="13">
        <v>48</v>
      </c>
      <c r="H324" s="353"/>
      <c r="I324" s="8">
        <v>1950</v>
      </c>
      <c r="J324" s="8">
        <f t="shared" si="49"/>
        <v>0</v>
      </c>
      <c r="K324" s="102">
        <f>Итого!$B$17</f>
        <v>0</v>
      </c>
      <c r="L324" s="87">
        <f t="shared" si="43"/>
        <v>1950</v>
      </c>
      <c r="M324" s="240">
        <f t="shared" si="45"/>
        <v>0</v>
      </c>
      <c r="N324" s="40"/>
    </row>
    <row r="325" spans="1:14" ht="14.4" customHeight="1">
      <c r="A325" s="507"/>
      <c r="B325" s="517"/>
      <c r="C325" s="518"/>
      <c r="D325" s="513"/>
      <c r="E325" s="514"/>
      <c r="F325" s="510"/>
      <c r="G325" s="13">
        <v>50</v>
      </c>
      <c r="H325" s="353"/>
      <c r="I325" s="8">
        <v>1950</v>
      </c>
      <c r="J325" s="8">
        <f t="shared" si="49"/>
        <v>0</v>
      </c>
      <c r="K325" s="102">
        <f>Итого!$B$17</f>
        <v>0</v>
      </c>
      <c r="L325" s="87">
        <f t="shared" si="43"/>
        <v>1950</v>
      </c>
      <c r="M325" s="240">
        <f t="shared" si="45"/>
        <v>0</v>
      </c>
      <c r="N325" s="40"/>
    </row>
    <row r="326" spans="1:14" ht="14.4" customHeight="1">
      <c r="A326" s="507"/>
      <c r="B326" s="517"/>
      <c r="C326" s="518"/>
      <c r="D326" s="513"/>
      <c r="E326" s="514"/>
      <c r="F326" s="510"/>
      <c r="G326" s="13">
        <v>52</v>
      </c>
      <c r="H326" s="353"/>
      <c r="I326" s="8">
        <v>1950</v>
      </c>
      <c r="J326" s="8">
        <f t="shared" si="49"/>
        <v>0</v>
      </c>
      <c r="K326" s="102">
        <f>Итого!$B$17</f>
        <v>0</v>
      </c>
      <c r="L326" s="87">
        <f t="shared" si="43"/>
        <v>1950</v>
      </c>
      <c r="M326" s="240">
        <f t="shared" si="45"/>
        <v>0</v>
      </c>
      <c r="N326" s="40"/>
    </row>
    <row r="327" spans="1:14" ht="14.4" customHeight="1">
      <c r="A327" s="508"/>
      <c r="B327" s="529"/>
      <c r="C327" s="530"/>
      <c r="D327" s="526"/>
      <c r="E327" s="527"/>
      <c r="F327" s="519"/>
      <c r="G327" s="13">
        <v>54</v>
      </c>
      <c r="H327" s="353"/>
      <c r="I327" s="8">
        <v>1950</v>
      </c>
      <c r="J327" s="8">
        <f t="shared" si="49"/>
        <v>0</v>
      </c>
      <c r="K327" s="102">
        <f>Итого!$B$17</f>
        <v>0</v>
      </c>
      <c r="L327" s="87">
        <f t="shared" si="43"/>
        <v>1950</v>
      </c>
      <c r="M327" s="240">
        <f t="shared" si="45"/>
        <v>0</v>
      </c>
      <c r="N327" s="40"/>
    </row>
    <row r="328" spans="1:14" ht="14.4" customHeight="1">
      <c r="A328" s="532" t="s">
        <v>60</v>
      </c>
      <c r="B328" s="515" t="s">
        <v>59</v>
      </c>
      <c r="C328" s="516"/>
      <c r="D328" s="511" t="s">
        <v>39</v>
      </c>
      <c r="E328" s="512"/>
      <c r="F328" s="509"/>
      <c r="G328" s="11"/>
      <c r="H328" s="11">
        <f>SUM(H329:H336)</f>
        <v>0</v>
      </c>
      <c r="I328" s="7"/>
      <c r="J328" s="7">
        <f>SUM(J329:J336)</f>
        <v>0</v>
      </c>
      <c r="K328" s="106"/>
      <c r="L328" s="86"/>
      <c r="M328" s="39">
        <f>SUM(M329:M336)</f>
        <v>0</v>
      </c>
      <c r="N328" s="34"/>
    </row>
    <row r="329" spans="1:14" ht="14.4" customHeight="1">
      <c r="A329" s="507"/>
      <c r="B329" s="517"/>
      <c r="C329" s="518"/>
      <c r="D329" s="513"/>
      <c r="E329" s="514"/>
      <c r="F329" s="510"/>
      <c r="G329" s="13">
        <v>40</v>
      </c>
      <c r="H329" s="353"/>
      <c r="I329" s="8">
        <v>1950</v>
      </c>
      <c r="J329" s="8">
        <f>I329*H329</f>
        <v>0</v>
      </c>
      <c r="K329" s="102">
        <f>Итого!$B$17</f>
        <v>0</v>
      </c>
      <c r="L329" s="87">
        <f t="shared" si="43"/>
        <v>1950</v>
      </c>
      <c r="M329" s="240">
        <f t="shared" si="45"/>
        <v>0</v>
      </c>
      <c r="N329" s="40"/>
    </row>
    <row r="330" spans="1:14" ht="14.4" customHeight="1">
      <c r="A330" s="507"/>
      <c r="B330" s="517"/>
      <c r="C330" s="518"/>
      <c r="D330" s="513"/>
      <c r="E330" s="514"/>
      <c r="F330" s="510"/>
      <c r="G330" s="13">
        <v>42</v>
      </c>
      <c r="H330" s="353"/>
      <c r="I330" s="8">
        <v>1950</v>
      </c>
      <c r="J330" s="8">
        <f t="shared" ref="J330:J336" si="50">I330*H330</f>
        <v>0</v>
      </c>
      <c r="K330" s="102">
        <f>Итого!$B$17</f>
        <v>0</v>
      </c>
      <c r="L330" s="87">
        <f t="shared" si="43"/>
        <v>1950</v>
      </c>
      <c r="M330" s="240">
        <f t="shared" si="45"/>
        <v>0</v>
      </c>
      <c r="N330" s="33"/>
    </row>
    <row r="331" spans="1:14" ht="14.4" customHeight="1">
      <c r="A331" s="507"/>
      <c r="B331" s="517"/>
      <c r="C331" s="518"/>
      <c r="D331" s="513"/>
      <c r="E331" s="514"/>
      <c r="F331" s="510"/>
      <c r="G331" s="13">
        <v>44</v>
      </c>
      <c r="H331" s="353"/>
      <c r="I331" s="8">
        <v>1950</v>
      </c>
      <c r="J331" s="8">
        <f t="shared" si="50"/>
        <v>0</v>
      </c>
      <c r="K331" s="102">
        <f>Итого!$B$17</f>
        <v>0</v>
      </c>
      <c r="L331" s="87">
        <f t="shared" si="43"/>
        <v>1950</v>
      </c>
      <c r="M331" s="240">
        <f t="shared" si="45"/>
        <v>0</v>
      </c>
      <c r="N331" s="33"/>
    </row>
    <row r="332" spans="1:14" ht="14.4" customHeight="1">
      <c r="A332" s="507"/>
      <c r="B332" s="517"/>
      <c r="C332" s="518"/>
      <c r="D332" s="513"/>
      <c r="E332" s="514"/>
      <c r="F332" s="510"/>
      <c r="G332" s="13">
        <v>46</v>
      </c>
      <c r="H332" s="353"/>
      <c r="I332" s="8">
        <v>1950</v>
      </c>
      <c r="J332" s="8">
        <f t="shared" si="50"/>
        <v>0</v>
      </c>
      <c r="K332" s="102">
        <f>Итого!$B$17</f>
        <v>0</v>
      </c>
      <c r="L332" s="87">
        <f t="shared" si="43"/>
        <v>1950</v>
      </c>
      <c r="M332" s="240">
        <f t="shared" si="45"/>
        <v>0</v>
      </c>
      <c r="N332" s="33"/>
    </row>
    <row r="333" spans="1:14" ht="14.4" customHeight="1">
      <c r="A333" s="507"/>
      <c r="B333" s="517"/>
      <c r="C333" s="518"/>
      <c r="D333" s="513"/>
      <c r="E333" s="514"/>
      <c r="F333" s="510"/>
      <c r="G333" s="13">
        <v>48</v>
      </c>
      <c r="H333" s="353"/>
      <c r="I333" s="8">
        <v>1950</v>
      </c>
      <c r="J333" s="8">
        <f t="shared" si="50"/>
        <v>0</v>
      </c>
      <c r="K333" s="102">
        <f>Итого!$B$17</f>
        <v>0</v>
      </c>
      <c r="L333" s="87">
        <f t="shared" si="43"/>
        <v>1950</v>
      </c>
      <c r="M333" s="240">
        <f t="shared" si="45"/>
        <v>0</v>
      </c>
      <c r="N333" s="33"/>
    </row>
    <row r="334" spans="1:14" ht="14.4" customHeight="1">
      <c r="A334" s="507"/>
      <c r="B334" s="517"/>
      <c r="C334" s="518"/>
      <c r="D334" s="513"/>
      <c r="E334" s="514"/>
      <c r="F334" s="510"/>
      <c r="G334" s="13">
        <v>50</v>
      </c>
      <c r="H334" s="353"/>
      <c r="I334" s="8">
        <v>1950</v>
      </c>
      <c r="J334" s="8">
        <f t="shared" si="50"/>
        <v>0</v>
      </c>
      <c r="K334" s="102">
        <f>Итого!$B$17</f>
        <v>0</v>
      </c>
      <c r="L334" s="87">
        <f t="shared" si="43"/>
        <v>1950</v>
      </c>
      <c r="M334" s="240">
        <f t="shared" si="45"/>
        <v>0</v>
      </c>
      <c r="N334" s="40"/>
    </row>
    <row r="335" spans="1:14" ht="14.4" customHeight="1">
      <c r="A335" s="507"/>
      <c r="B335" s="517"/>
      <c r="C335" s="518"/>
      <c r="D335" s="513"/>
      <c r="E335" s="514"/>
      <c r="F335" s="510"/>
      <c r="G335" s="13">
        <v>52</v>
      </c>
      <c r="H335" s="353"/>
      <c r="I335" s="8">
        <v>1950</v>
      </c>
      <c r="J335" s="8">
        <f t="shared" si="50"/>
        <v>0</v>
      </c>
      <c r="K335" s="102">
        <f>Итого!$B$17</f>
        <v>0</v>
      </c>
      <c r="L335" s="87">
        <f t="shared" si="43"/>
        <v>1950</v>
      </c>
      <c r="M335" s="240">
        <f t="shared" si="45"/>
        <v>0</v>
      </c>
      <c r="N335" s="40"/>
    </row>
    <row r="336" spans="1:14" ht="14.4" customHeight="1">
      <c r="A336" s="508"/>
      <c r="B336" s="529"/>
      <c r="C336" s="530"/>
      <c r="D336" s="526"/>
      <c r="E336" s="527"/>
      <c r="F336" s="519"/>
      <c r="G336" s="13">
        <v>54</v>
      </c>
      <c r="H336" s="353"/>
      <c r="I336" s="8">
        <v>1950</v>
      </c>
      <c r="J336" s="8">
        <f t="shared" si="50"/>
        <v>0</v>
      </c>
      <c r="K336" s="102">
        <f>Итого!$B$17</f>
        <v>0</v>
      </c>
      <c r="L336" s="87">
        <f t="shared" si="43"/>
        <v>1950</v>
      </c>
      <c r="M336" s="240">
        <f t="shared" si="45"/>
        <v>0</v>
      </c>
      <c r="N336" s="40"/>
    </row>
    <row r="337" spans="1:14" ht="14.4" customHeight="1">
      <c r="A337" s="532" t="s">
        <v>62</v>
      </c>
      <c r="B337" s="515" t="s">
        <v>61</v>
      </c>
      <c r="C337" s="516"/>
      <c r="D337" s="511" t="s">
        <v>39</v>
      </c>
      <c r="E337" s="512"/>
      <c r="F337" s="509"/>
      <c r="G337" s="11"/>
      <c r="H337" s="11">
        <f>SUM(H338:H345)</f>
        <v>0</v>
      </c>
      <c r="I337" s="7"/>
      <c r="J337" s="7">
        <f>SUM(J338:J345)</f>
        <v>0</v>
      </c>
      <c r="K337" s="106"/>
      <c r="L337" s="86"/>
      <c r="M337" s="39">
        <f>SUM(M338:M345)</f>
        <v>0</v>
      </c>
      <c r="N337" s="34"/>
    </row>
    <row r="338" spans="1:14" ht="14.4" customHeight="1">
      <c r="A338" s="507"/>
      <c r="B338" s="517"/>
      <c r="C338" s="518"/>
      <c r="D338" s="513"/>
      <c r="E338" s="514"/>
      <c r="F338" s="533"/>
      <c r="G338" s="13">
        <v>40</v>
      </c>
      <c r="H338" s="353"/>
      <c r="I338" s="8">
        <v>1950</v>
      </c>
      <c r="J338" s="8">
        <f>I338*H338</f>
        <v>0</v>
      </c>
      <c r="K338" s="102">
        <f>Итого!$B$17</f>
        <v>0</v>
      </c>
      <c r="L338" s="87">
        <f t="shared" si="43"/>
        <v>1950</v>
      </c>
      <c r="M338" s="240">
        <f t="shared" si="45"/>
        <v>0</v>
      </c>
      <c r="N338" s="40"/>
    </row>
    <row r="339" spans="1:14" ht="14.4" customHeight="1">
      <c r="A339" s="507"/>
      <c r="B339" s="517"/>
      <c r="C339" s="518"/>
      <c r="D339" s="513"/>
      <c r="E339" s="514"/>
      <c r="F339" s="533"/>
      <c r="G339" s="13">
        <v>42</v>
      </c>
      <c r="H339" s="353"/>
      <c r="I339" s="8">
        <v>1950</v>
      </c>
      <c r="J339" s="8">
        <f t="shared" ref="J339:J345" si="51">I339*H339</f>
        <v>0</v>
      </c>
      <c r="K339" s="102">
        <f>Итого!$B$17</f>
        <v>0</v>
      </c>
      <c r="L339" s="87">
        <f t="shared" si="43"/>
        <v>1950</v>
      </c>
      <c r="M339" s="240">
        <f t="shared" si="45"/>
        <v>0</v>
      </c>
      <c r="N339" s="40"/>
    </row>
    <row r="340" spans="1:14" ht="14.4" customHeight="1">
      <c r="A340" s="507"/>
      <c r="B340" s="517"/>
      <c r="C340" s="518"/>
      <c r="D340" s="513"/>
      <c r="E340" s="514"/>
      <c r="F340" s="533"/>
      <c r="G340" s="13">
        <v>44</v>
      </c>
      <c r="H340" s="353"/>
      <c r="I340" s="8">
        <v>1950</v>
      </c>
      <c r="J340" s="8">
        <f t="shared" si="51"/>
        <v>0</v>
      </c>
      <c r="K340" s="102">
        <f>Итого!$B$17</f>
        <v>0</v>
      </c>
      <c r="L340" s="87">
        <f t="shared" si="43"/>
        <v>1950</v>
      </c>
      <c r="M340" s="240">
        <f t="shared" si="45"/>
        <v>0</v>
      </c>
      <c r="N340" s="40"/>
    </row>
    <row r="341" spans="1:14" ht="14.4" customHeight="1">
      <c r="A341" s="507"/>
      <c r="B341" s="517"/>
      <c r="C341" s="518"/>
      <c r="D341" s="513"/>
      <c r="E341" s="514"/>
      <c r="F341" s="533"/>
      <c r="G341" s="13">
        <v>46</v>
      </c>
      <c r="H341" s="353"/>
      <c r="I341" s="8">
        <v>1950</v>
      </c>
      <c r="J341" s="8">
        <f t="shared" si="51"/>
        <v>0</v>
      </c>
      <c r="K341" s="102">
        <f>Итого!$B$17</f>
        <v>0</v>
      </c>
      <c r="L341" s="87">
        <f t="shared" si="43"/>
        <v>1950</v>
      </c>
      <c r="M341" s="240">
        <f t="shared" si="45"/>
        <v>0</v>
      </c>
      <c r="N341" s="40"/>
    </row>
    <row r="342" spans="1:14" ht="14.4" customHeight="1">
      <c r="A342" s="507"/>
      <c r="B342" s="517"/>
      <c r="C342" s="518"/>
      <c r="D342" s="513"/>
      <c r="E342" s="514"/>
      <c r="F342" s="533"/>
      <c r="G342" s="13">
        <v>48</v>
      </c>
      <c r="H342" s="353"/>
      <c r="I342" s="8">
        <v>1950</v>
      </c>
      <c r="J342" s="8">
        <f t="shared" si="51"/>
        <v>0</v>
      </c>
      <c r="K342" s="102">
        <f>Итого!$B$17</f>
        <v>0</v>
      </c>
      <c r="L342" s="87">
        <f t="shared" si="43"/>
        <v>1950</v>
      </c>
      <c r="M342" s="240">
        <f t="shared" si="45"/>
        <v>0</v>
      </c>
      <c r="N342" s="40"/>
    </row>
    <row r="343" spans="1:14" ht="14.4" customHeight="1">
      <c r="A343" s="507"/>
      <c r="B343" s="517"/>
      <c r="C343" s="518"/>
      <c r="D343" s="513"/>
      <c r="E343" s="514"/>
      <c r="F343" s="533"/>
      <c r="G343" s="13">
        <v>50</v>
      </c>
      <c r="H343" s="353"/>
      <c r="I343" s="8">
        <v>1950</v>
      </c>
      <c r="J343" s="8">
        <f t="shared" si="51"/>
        <v>0</v>
      </c>
      <c r="K343" s="102">
        <f>Итого!$B$17</f>
        <v>0</v>
      </c>
      <c r="L343" s="87">
        <f t="shared" ref="L343:L441" si="52">PRODUCT(I343,1-K343)</f>
        <v>1950</v>
      </c>
      <c r="M343" s="240">
        <f t="shared" si="45"/>
        <v>0</v>
      </c>
      <c r="N343" s="40"/>
    </row>
    <row r="344" spans="1:14" ht="14.4" customHeight="1">
      <c r="A344" s="507"/>
      <c r="B344" s="517"/>
      <c r="C344" s="518"/>
      <c r="D344" s="513"/>
      <c r="E344" s="514"/>
      <c r="F344" s="533"/>
      <c r="G344" s="13">
        <v>52</v>
      </c>
      <c r="H344" s="353"/>
      <c r="I344" s="8">
        <v>1950</v>
      </c>
      <c r="J344" s="8">
        <f t="shared" si="51"/>
        <v>0</v>
      </c>
      <c r="K344" s="102">
        <f>Итого!$B$17</f>
        <v>0</v>
      </c>
      <c r="L344" s="87">
        <f t="shared" si="52"/>
        <v>1950</v>
      </c>
      <c r="M344" s="240">
        <f t="shared" si="45"/>
        <v>0</v>
      </c>
      <c r="N344" s="40"/>
    </row>
    <row r="345" spans="1:14" ht="14.4" customHeight="1">
      <c r="A345" s="508"/>
      <c r="B345" s="529"/>
      <c r="C345" s="530"/>
      <c r="D345" s="526"/>
      <c r="E345" s="527"/>
      <c r="F345" s="534"/>
      <c r="G345" s="13">
        <v>54</v>
      </c>
      <c r="H345" s="353"/>
      <c r="I345" s="8">
        <v>1950</v>
      </c>
      <c r="J345" s="8">
        <f t="shared" si="51"/>
        <v>0</v>
      </c>
      <c r="K345" s="102">
        <f>Итого!$B$17</f>
        <v>0</v>
      </c>
      <c r="L345" s="87">
        <f t="shared" si="52"/>
        <v>1950</v>
      </c>
      <c r="M345" s="240">
        <f t="shared" si="45"/>
        <v>0</v>
      </c>
      <c r="N345" s="40"/>
    </row>
    <row r="346" spans="1:14" ht="14.4" customHeight="1">
      <c r="A346" s="532" t="s">
        <v>64</v>
      </c>
      <c r="B346" s="515" t="s">
        <v>63</v>
      </c>
      <c r="C346" s="516"/>
      <c r="D346" s="511" t="s">
        <v>39</v>
      </c>
      <c r="E346" s="512"/>
      <c r="F346" s="509"/>
      <c r="G346" s="11"/>
      <c r="H346" s="11">
        <f>SUM(H347:H354)</f>
        <v>0</v>
      </c>
      <c r="I346" s="7"/>
      <c r="J346" s="7">
        <f>SUM(J347:J354)</f>
        <v>0</v>
      </c>
      <c r="K346" s="106"/>
      <c r="L346" s="86"/>
      <c r="M346" s="39">
        <f>SUM(M347:M354)</f>
        <v>0</v>
      </c>
      <c r="N346" s="34"/>
    </row>
    <row r="347" spans="1:14" ht="14.4" customHeight="1">
      <c r="A347" s="507"/>
      <c r="B347" s="517"/>
      <c r="C347" s="518"/>
      <c r="D347" s="513"/>
      <c r="E347" s="514"/>
      <c r="F347" s="510"/>
      <c r="G347" s="13">
        <v>40</v>
      </c>
      <c r="H347" s="353"/>
      <c r="I347" s="8">
        <v>1950</v>
      </c>
      <c r="J347" s="8">
        <f>I347*H347</f>
        <v>0</v>
      </c>
      <c r="K347" s="102">
        <f>Итого!$B$17</f>
        <v>0</v>
      </c>
      <c r="L347" s="87">
        <f t="shared" si="52"/>
        <v>1950</v>
      </c>
      <c r="M347" s="240">
        <f t="shared" si="45"/>
        <v>0</v>
      </c>
      <c r="N347" s="33"/>
    </row>
    <row r="348" spans="1:14" ht="14.4" customHeight="1">
      <c r="A348" s="507"/>
      <c r="B348" s="517"/>
      <c r="C348" s="518"/>
      <c r="D348" s="513"/>
      <c r="E348" s="514"/>
      <c r="F348" s="510"/>
      <c r="G348" s="13">
        <v>42</v>
      </c>
      <c r="H348" s="353"/>
      <c r="I348" s="8">
        <v>1950</v>
      </c>
      <c r="J348" s="8">
        <f t="shared" ref="J348:J354" si="53">I348*H348</f>
        <v>0</v>
      </c>
      <c r="K348" s="102">
        <f>Итого!$B$17</f>
        <v>0</v>
      </c>
      <c r="L348" s="87">
        <f t="shared" si="52"/>
        <v>1950</v>
      </c>
      <c r="M348" s="240">
        <f t="shared" si="45"/>
        <v>0</v>
      </c>
      <c r="N348" s="40"/>
    </row>
    <row r="349" spans="1:14" ht="14.4" customHeight="1">
      <c r="A349" s="507"/>
      <c r="B349" s="517"/>
      <c r="C349" s="518"/>
      <c r="D349" s="513"/>
      <c r="E349" s="514"/>
      <c r="F349" s="510"/>
      <c r="G349" s="13">
        <v>44</v>
      </c>
      <c r="H349" s="353"/>
      <c r="I349" s="8">
        <v>1950</v>
      </c>
      <c r="J349" s="8">
        <f t="shared" si="53"/>
        <v>0</v>
      </c>
      <c r="K349" s="102">
        <f>Итого!$B$17</f>
        <v>0</v>
      </c>
      <c r="L349" s="87">
        <f t="shared" si="52"/>
        <v>1950</v>
      </c>
      <c r="M349" s="240">
        <f t="shared" si="45"/>
        <v>0</v>
      </c>
      <c r="N349" s="40"/>
    </row>
    <row r="350" spans="1:14" ht="14.4" customHeight="1">
      <c r="A350" s="507"/>
      <c r="B350" s="517"/>
      <c r="C350" s="518"/>
      <c r="D350" s="513"/>
      <c r="E350" s="514"/>
      <c r="F350" s="510"/>
      <c r="G350" s="13">
        <v>46</v>
      </c>
      <c r="H350" s="353"/>
      <c r="I350" s="8">
        <v>1950</v>
      </c>
      <c r="J350" s="8">
        <f t="shared" si="53"/>
        <v>0</v>
      </c>
      <c r="K350" s="102">
        <f>Итого!$B$17</f>
        <v>0</v>
      </c>
      <c r="L350" s="87">
        <f t="shared" si="52"/>
        <v>1950</v>
      </c>
      <c r="M350" s="240">
        <f t="shared" si="45"/>
        <v>0</v>
      </c>
      <c r="N350" s="40"/>
    </row>
    <row r="351" spans="1:14" ht="14.4" customHeight="1">
      <c r="A351" s="507"/>
      <c r="B351" s="517"/>
      <c r="C351" s="518"/>
      <c r="D351" s="513"/>
      <c r="E351" s="514"/>
      <c r="F351" s="510"/>
      <c r="G351" s="13">
        <v>48</v>
      </c>
      <c r="H351" s="353"/>
      <c r="I351" s="8">
        <v>1950</v>
      </c>
      <c r="J351" s="8">
        <f t="shared" si="53"/>
        <v>0</v>
      </c>
      <c r="K351" s="102">
        <f>Итого!$B$17</f>
        <v>0</v>
      </c>
      <c r="L351" s="87">
        <f t="shared" si="52"/>
        <v>1950</v>
      </c>
      <c r="M351" s="240">
        <f t="shared" ref="M351:M363" si="54">L351*H351</f>
        <v>0</v>
      </c>
      <c r="N351" s="40"/>
    </row>
    <row r="352" spans="1:14" ht="14.4" customHeight="1">
      <c r="A352" s="507"/>
      <c r="B352" s="517"/>
      <c r="C352" s="518"/>
      <c r="D352" s="513"/>
      <c r="E352" s="514"/>
      <c r="F352" s="510"/>
      <c r="G352" s="13">
        <v>50</v>
      </c>
      <c r="H352" s="353"/>
      <c r="I352" s="8">
        <v>1950</v>
      </c>
      <c r="J352" s="8">
        <f t="shared" si="53"/>
        <v>0</v>
      </c>
      <c r="K352" s="102">
        <f>Итого!$B$17</f>
        <v>0</v>
      </c>
      <c r="L352" s="87">
        <f t="shared" si="52"/>
        <v>1950</v>
      </c>
      <c r="M352" s="240">
        <f t="shared" si="54"/>
        <v>0</v>
      </c>
      <c r="N352" s="40"/>
    </row>
    <row r="353" spans="1:14" ht="14.4" customHeight="1">
      <c r="A353" s="507"/>
      <c r="B353" s="517"/>
      <c r="C353" s="518"/>
      <c r="D353" s="513"/>
      <c r="E353" s="514"/>
      <c r="F353" s="510"/>
      <c r="G353" s="13">
        <v>52</v>
      </c>
      <c r="H353" s="353"/>
      <c r="I353" s="8">
        <v>1950</v>
      </c>
      <c r="J353" s="8">
        <f t="shared" si="53"/>
        <v>0</v>
      </c>
      <c r="K353" s="102">
        <f>Итого!$B$17</f>
        <v>0</v>
      </c>
      <c r="L353" s="87">
        <f t="shared" si="52"/>
        <v>1950</v>
      </c>
      <c r="M353" s="240">
        <f t="shared" si="54"/>
        <v>0</v>
      </c>
      <c r="N353" s="40"/>
    </row>
    <row r="354" spans="1:14" ht="14.4" customHeight="1">
      <c r="A354" s="508"/>
      <c r="B354" s="529"/>
      <c r="C354" s="530"/>
      <c r="D354" s="526"/>
      <c r="E354" s="527"/>
      <c r="F354" s="519"/>
      <c r="G354" s="13">
        <v>54</v>
      </c>
      <c r="H354" s="353"/>
      <c r="I354" s="8">
        <v>1950</v>
      </c>
      <c r="J354" s="8">
        <f t="shared" si="53"/>
        <v>0</v>
      </c>
      <c r="K354" s="102">
        <f>Итого!$B$17</f>
        <v>0</v>
      </c>
      <c r="L354" s="87">
        <f t="shared" si="52"/>
        <v>1950</v>
      </c>
      <c r="M354" s="240">
        <f t="shared" si="54"/>
        <v>0</v>
      </c>
      <c r="N354" s="40"/>
    </row>
    <row r="355" spans="1:14" ht="14.4" customHeight="1">
      <c r="A355" s="532" t="s">
        <v>66</v>
      </c>
      <c r="B355" s="515" t="s">
        <v>65</v>
      </c>
      <c r="C355" s="516"/>
      <c r="D355" s="511" t="s">
        <v>39</v>
      </c>
      <c r="E355" s="512"/>
      <c r="F355" s="509"/>
      <c r="G355" s="11"/>
      <c r="H355" s="11">
        <f>SUM(H356:H363)</f>
        <v>0</v>
      </c>
      <c r="I355" s="7"/>
      <c r="J355" s="7">
        <f>SUM(J356:J363)</f>
        <v>0</v>
      </c>
      <c r="K355" s="106"/>
      <c r="L355" s="86"/>
      <c r="M355" s="39">
        <f>SUM(M356:M363)</f>
        <v>0</v>
      </c>
      <c r="N355" s="34"/>
    </row>
    <row r="356" spans="1:14" ht="14.4" customHeight="1">
      <c r="A356" s="507"/>
      <c r="B356" s="517"/>
      <c r="C356" s="518"/>
      <c r="D356" s="513"/>
      <c r="E356" s="514"/>
      <c r="F356" s="510"/>
      <c r="G356" s="13">
        <v>40</v>
      </c>
      <c r="H356" s="353"/>
      <c r="I356" s="8">
        <v>1950</v>
      </c>
      <c r="J356" s="8">
        <f>I356*H356</f>
        <v>0</v>
      </c>
      <c r="K356" s="102">
        <f>Итого!$B$17</f>
        <v>0</v>
      </c>
      <c r="L356" s="87">
        <f t="shared" si="52"/>
        <v>1950</v>
      </c>
      <c r="M356" s="240">
        <f t="shared" si="54"/>
        <v>0</v>
      </c>
      <c r="N356" s="40"/>
    </row>
    <row r="357" spans="1:14" ht="14.4" customHeight="1">
      <c r="A357" s="507"/>
      <c r="B357" s="517"/>
      <c r="C357" s="518"/>
      <c r="D357" s="513"/>
      <c r="E357" s="514"/>
      <c r="F357" s="510"/>
      <c r="G357" s="13">
        <v>42</v>
      </c>
      <c r="H357" s="353"/>
      <c r="I357" s="8">
        <v>1950</v>
      </c>
      <c r="J357" s="8">
        <f t="shared" ref="J357:J363" si="55">I357*H357</f>
        <v>0</v>
      </c>
      <c r="K357" s="102">
        <f>Итого!$B$17</f>
        <v>0</v>
      </c>
      <c r="L357" s="87">
        <f t="shared" si="52"/>
        <v>1950</v>
      </c>
      <c r="M357" s="240">
        <f t="shared" si="54"/>
        <v>0</v>
      </c>
      <c r="N357" s="40"/>
    </row>
    <row r="358" spans="1:14" ht="14.4" customHeight="1">
      <c r="A358" s="507"/>
      <c r="B358" s="517"/>
      <c r="C358" s="518"/>
      <c r="D358" s="513"/>
      <c r="E358" s="514"/>
      <c r="F358" s="510"/>
      <c r="G358" s="13">
        <v>44</v>
      </c>
      <c r="H358" s="353"/>
      <c r="I358" s="8">
        <v>1950</v>
      </c>
      <c r="J358" s="8">
        <f t="shared" si="55"/>
        <v>0</v>
      </c>
      <c r="K358" s="102">
        <f>Итого!$B$17</f>
        <v>0</v>
      </c>
      <c r="L358" s="87">
        <f t="shared" si="52"/>
        <v>1950</v>
      </c>
      <c r="M358" s="240">
        <f t="shared" si="54"/>
        <v>0</v>
      </c>
      <c r="N358" s="40"/>
    </row>
    <row r="359" spans="1:14" ht="14.4" customHeight="1">
      <c r="A359" s="507"/>
      <c r="B359" s="517"/>
      <c r="C359" s="518"/>
      <c r="D359" s="513"/>
      <c r="E359" s="514"/>
      <c r="F359" s="510"/>
      <c r="G359" s="13">
        <v>46</v>
      </c>
      <c r="H359" s="353"/>
      <c r="I359" s="8">
        <v>1950</v>
      </c>
      <c r="J359" s="8">
        <f t="shared" si="55"/>
        <v>0</v>
      </c>
      <c r="K359" s="102">
        <f>Итого!$B$17</f>
        <v>0</v>
      </c>
      <c r="L359" s="87">
        <f t="shared" si="52"/>
        <v>1950</v>
      </c>
      <c r="M359" s="240">
        <f t="shared" si="54"/>
        <v>0</v>
      </c>
      <c r="N359" s="40"/>
    </row>
    <row r="360" spans="1:14" ht="14.4" customHeight="1">
      <c r="A360" s="507"/>
      <c r="B360" s="517"/>
      <c r="C360" s="518"/>
      <c r="D360" s="513"/>
      <c r="E360" s="514"/>
      <c r="F360" s="510"/>
      <c r="G360" s="13">
        <v>48</v>
      </c>
      <c r="H360" s="353"/>
      <c r="I360" s="8">
        <v>1950</v>
      </c>
      <c r="J360" s="8">
        <f t="shared" si="55"/>
        <v>0</v>
      </c>
      <c r="K360" s="102">
        <f>Итого!$B$17</f>
        <v>0</v>
      </c>
      <c r="L360" s="87">
        <f t="shared" si="52"/>
        <v>1950</v>
      </c>
      <c r="M360" s="240">
        <f t="shared" si="54"/>
        <v>0</v>
      </c>
      <c r="N360" s="40"/>
    </row>
    <row r="361" spans="1:14" ht="14.4" customHeight="1">
      <c r="A361" s="507"/>
      <c r="B361" s="517"/>
      <c r="C361" s="518"/>
      <c r="D361" s="513"/>
      <c r="E361" s="514"/>
      <c r="F361" s="510"/>
      <c r="G361" s="13">
        <v>50</v>
      </c>
      <c r="H361" s="353"/>
      <c r="I361" s="8">
        <v>1950</v>
      </c>
      <c r="J361" s="8">
        <f t="shared" si="55"/>
        <v>0</v>
      </c>
      <c r="K361" s="102">
        <f>Итого!$B$17</f>
        <v>0</v>
      </c>
      <c r="L361" s="87">
        <f t="shared" si="52"/>
        <v>1950</v>
      </c>
      <c r="M361" s="240">
        <f t="shared" si="54"/>
        <v>0</v>
      </c>
      <c r="N361" s="40"/>
    </row>
    <row r="362" spans="1:14" ht="14.4" customHeight="1">
      <c r="A362" s="507"/>
      <c r="B362" s="517"/>
      <c r="C362" s="518"/>
      <c r="D362" s="513"/>
      <c r="E362" s="514"/>
      <c r="F362" s="510"/>
      <c r="G362" s="13">
        <v>52</v>
      </c>
      <c r="H362" s="353"/>
      <c r="I362" s="8">
        <v>1950</v>
      </c>
      <c r="J362" s="8">
        <f t="shared" si="55"/>
        <v>0</v>
      </c>
      <c r="K362" s="102">
        <f>Итого!$B$17</f>
        <v>0</v>
      </c>
      <c r="L362" s="87">
        <f t="shared" si="52"/>
        <v>1950</v>
      </c>
      <c r="M362" s="240">
        <f t="shared" si="54"/>
        <v>0</v>
      </c>
      <c r="N362" s="40"/>
    </row>
    <row r="363" spans="1:14" ht="14.4" customHeight="1">
      <c r="A363" s="508"/>
      <c r="B363" s="529"/>
      <c r="C363" s="530"/>
      <c r="D363" s="526"/>
      <c r="E363" s="527"/>
      <c r="F363" s="519"/>
      <c r="G363" s="13">
        <v>54</v>
      </c>
      <c r="H363" s="353"/>
      <c r="I363" s="8">
        <v>1950</v>
      </c>
      <c r="J363" s="8">
        <f t="shared" si="55"/>
        <v>0</v>
      </c>
      <c r="K363" s="102">
        <f>Итого!$B$17</f>
        <v>0</v>
      </c>
      <c r="L363" s="87">
        <f t="shared" si="52"/>
        <v>1950</v>
      </c>
      <c r="M363" s="240">
        <f t="shared" si="54"/>
        <v>0</v>
      </c>
      <c r="N363" s="40"/>
    </row>
    <row r="364" spans="1:14" ht="14.4" customHeight="1">
      <c r="A364" s="532">
        <v>613</v>
      </c>
      <c r="B364" s="515" t="s">
        <v>67</v>
      </c>
      <c r="C364" s="516"/>
      <c r="D364" s="511" t="s">
        <v>39</v>
      </c>
      <c r="E364" s="512"/>
      <c r="F364" s="509"/>
      <c r="G364" s="11"/>
      <c r="H364" s="11">
        <f>SUM(H365:H372)</f>
        <v>0</v>
      </c>
      <c r="I364" s="7"/>
      <c r="J364" s="7">
        <f>SUM(J365:J372)</f>
        <v>0</v>
      </c>
      <c r="K364" s="106"/>
      <c r="L364" s="86"/>
      <c r="M364" s="39">
        <f>SUM(M365:M372)</f>
        <v>0</v>
      </c>
      <c r="N364" s="34"/>
    </row>
    <row r="365" spans="1:14" ht="14.4" customHeight="1">
      <c r="A365" s="507"/>
      <c r="B365" s="517"/>
      <c r="C365" s="518"/>
      <c r="D365" s="513"/>
      <c r="E365" s="514"/>
      <c r="F365" s="510"/>
      <c r="G365" s="13">
        <v>40</v>
      </c>
      <c r="H365" s="353"/>
      <c r="I365" s="8">
        <v>1950</v>
      </c>
      <c r="J365" s="8">
        <f>I365*H365</f>
        <v>0</v>
      </c>
      <c r="K365" s="102">
        <f>Итого!$B$17</f>
        <v>0</v>
      </c>
      <c r="L365" s="87">
        <f t="shared" si="52"/>
        <v>1950</v>
      </c>
      <c r="M365" s="240">
        <f>L365*H365</f>
        <v>0</v>
      </c>
      <c r="N365" s="33"/>
    </row>
    <row r="366" spans="1:14" ht="14.4" customHeight="1">
      <c r="A366" s="507"/>
      <c r="B366" s="517"/>
      <c r="C366" s="518"/>
      <c r="D366" s="513"/>
      <c r="E366" s="514"/>
      <c r="F366" s="510"/>
      <c r="G366" s="13">
        <v>42</v>
      </c>
      <c r="H366" s="353"/>
      <c r="I366" s="8">
        <v>1950</v>
      </c>
      <c r="J366" s="8">
        <f t="shared" ref="J366:J372" si="56">I366*H366</f>
        <v>0</v>
      </c>
      <c r="K366" s="102">
        <f>Итого!$B$17</f>
        <v>0</v>
      </c>
      <c r="L366" s="87">
        <f t="shared" si="52"/>
        <v>1950</v>
      </c>
      <c r="M366" s="240">
        <f t="shared" ref="M366:M372" si="57">L366*H366</f>
        <v>0</v>
      </c>
      <c r="N366" s="40"/>
    </row>
    <row r="367" spans="1:14" ht="14.4" customHeight="1">
      <c r="A367" s="507"/>
      <c r="B367" s="517"/>
      <c r="C367" s="518"/>
      <c r="D367" s="513"/>
      <c r="E367" s="514"/>
      <c r="F367" s="510"/>
      <c r="G367" s="13">
        <v>44</v>
      </c>
      <c r="H367" s="353"/>
      <c r="I367" s="8">
        <v>1950</v>
      </c>
      <c r="J367" s="8">
        <f t="shared" si="56"/>
        <v>0</v>
      </c>
      <c r="K367" s="102">
        <f>Итого!$B$17</f>
        <v>0</v>
      </c>
      <c r="L367" s="87">
        <f t="shared" si="52"/>
        <v>1950</v>
      </c>
      <c r="M367" s="240">
        <f t="shared" si="57"/>
        <v>0</v>
      </c>
      <c r="N367" s="40"/>
    </row>
    <row r="368" spans="1:14" ht="14.4" customHeight="1">
      <c r="A368" s="507"/>
      <c r="B368" s="517"/>
      <c r="C368" s="518"/>
      <c r="D368" s="513"/>
      <c r="E368" s="514"/>
      <c r="F368" s="510"/>
      <c r="G368" s="13">
        <v>46</v>
      </c>
      <c r="H368" s="353"/>
      <c r="I368" s="8">
        <v>1950</v>
      </c>
      <c r="J368" s="8">
        <f t="shared" si="56"/>
        <v>0</v>
      </c>
      <c r="K368" s="102">
        <f>Итого!$B$17</f>
        <v>0</v>
      </c>
      <c r="L368" s="87">
        <f t="shared" si="52"/>
        <v>1950</v>
      </c>
      <c r="M368" s="240">
        <f t="shared" si="57"/>
        <v>0</v>
      </c>
      <c r="N368" s="40"/>
    </row>
    <row r="369" spans="1:14" ht="14.4" customHeight="1">
      <c r="A369" s="507"/>
      <c r="B369" s="517"/>
      <c r="C369" s="518"/>
      <c r="D369" s="513"/>
      <c r="E369" s="514"/>
      <c r="F369" s="510"/>
      <c r="G369" s="13">
        <v>48</v>
      </c>
      <c r="H369" s="353"/>
      <c r="I369" s="8">
        <v>1950</v>
      </c>
      <c r="J369" s="8">
        <f t="shared" si="56"/>
        <v>0</v>
      </c>
      <c r="K369" s="102">
        <f>Итого!$B$17</f>
        <v>0</v>
      </c>
      <c r="L369" s="87">
        <f t="shared" si="52"/>
        <v>1950</v>
      </c>
      <c r="M369" s="240">
        <f t="shared" si="57"/>
        <v>0</v>
      </c>
      <c r="N369" s="40"/>
    </row>
    <row r="370" spans="1:14" ht="14.4" customHeight="1">
      <c r="A370" s="507"/>
      <c r="B370" s="517"/>
      <c r="C370" s="518"/>
      <c r="D370" s="513"/>
      <c r="E370" s="514"/>
      <c r="F370" s="510"/>
      <c r="G370" s="13">
        <v>50</v>
      </c>
      <c r="H370" s="353"/>
      <c r="I370" s="8">
        <v>1950</v>
      </c>
      <c r="J370" s="8">
        <f t="shared" si="56"/>
        <v>0</v>
      </c>
      <c r="K370" s="102">
        <f>Итого!$B$17</f>
        <v>0</v>
      </c>
      <c r="L370" s="87">
        <f t="shared" si="52"/>
        <v>1950</v>
      </c>
      <c r="M370" s="240">
        <f t="shared" si="57"/>
        <v>0</v>
      </c>
      <c r="N370" s="40"/>
    </row>
    <row r="371" spans="1:14" ht="14.4" customHeight="1">
      <c r="A371" s="507"/>
      <c r="B371" s="517"/>
      <c r="C371" s="518"/>
      <c r="D371" s="513"/>
      <c r="E371" s="514"/>
      <c r="F371" s="510"/>
      <c r="G371" s="13">
        <v>52</v>
      </c>
      <c r="H371" s="353"/>
      <c r="I371" s="8">
        <v>1950</v>
      </c>
      <c r="J371" s="8">
        <f t="shared" si="56"/>
        <v>0</v>
      </c>
      <c r="K371" s="102">
        <f>Итого!$B$17</f>
        <v>0</v>
      </c>
      <c r="L371" s="87">
        <f t="shared" si="52"/>
        <v>1950</v>
      </c>
      <c r="M371" s="240">
        <f t="shared" si="57"/>
        <v>0</v>
      </c>
      <c r="N371" s="40"/>
    </row>
    <row r="372" spans="1:14" ht="14.4" customHeight="1">
      <c r="A372" s="508"/>
      <c r="B372" s="529"/>
      <c r="C372" s="530"/>
      <c r="D372" s="526"/>
      <c r="E372" s="527"/>
      <c r="F372" s="519"/>
      <c r="G372" s="13">
        <v>54</v>
      </c>
      <c r="H372" s="353"/>
      <c r="I372" s="8">
        <v>1950</v>
      </c>
      <c r="J372" s="8">
        <f t="shared" si="56"/>
        <v>0</v>
      </c>
      <c r="K372" s="102">
        <f>Итого!$B$17</f>
        <v>0</v>
      </c>
      <c r="L372" s="87">
        <f t="shared" si="52"/>
        <v>1950</v>
      </c>
      <c r="M372" s="240">
        <f t="shared" si="57"/>
        <v>0</v>
      </c>
      <c r="N372" s="40"/>
    </row>
    <row r="373" spans="1:14" ht="14.4" customHeight="1">
      <c r="A373" s="503" t="s">
        <v>68</v>
      </c>
      <c r="B373" s="504"/>
      <c r="C373" s="504"/>
      <c r="D373" s="504"/>
      <c r="E373" s="504"/>
      <c r="F373" s="504"/>
      <c r="G373" s="504"/>
      <c r="H373" s="504"/>
      <c r="I373" s="504"/>
      <c r="J373" s="504"/>
      <c r="K373" s="504"/>
      <c r="L373" s="504"/>
      <c r="M373" s="504"/>
      <c r="N373" s="505"/>
    </row>
    <row r="374" spans="1:14" ht="15.6">
      <c r="A374" s="49"/>
      <c r="B374" s="47"/>
      <c r="C374" s="47"/>
      <c r="D374" s="47"/>
      <c r="E374" s="47"/>
      <c r="F374" s="47"/>
      <c r="G374" s="51"/>
      <c r="H374" s="52">
        <f>SUM(H375+H390+H405+H420+H435+H448+H455+H467+H482+H497)</f>
        <v>0</v>
      </c>
      <c r="I374" s="51"/>
      <c r="J374" s="55">
        <f>SUM(J375+J390+J405+J420+J435+J448+J455+J467+J482+J497)</f>
        <v>0</v>
      </c>
      <c r="K374" s="51"/>
      <c r="L374" s="109"/>
      <c r="M374" s="94">
        <f>SUM(M375+M390+M405+M420+M435+M448+M455+M467+M482+M497)</f>
        <v>0</v>
      </c>
      <c r="N374" s="54"/>
    </row>
    <row r="375" spans="1:14" s="360" customFormat="1">
      <c r="A375" s="531" t="s">
        <v>734</v>
      </c>
      <c r="B375" s="528" t="s">
        <v>169</v>
      </c>
      <c r="C375" s="516"/>
      <c r="D375" s="511" t="s">
        <v>738</v>
      </c>
      <c r="E375" s="512"/>
      <c r="F375" s="509"/>
      <c r="G375" s="56"/>
      <c r="H375" s="56">
        <f>SUM(H376:H389)</f>
        <v>0</v>
      </c>
      <c r="I375" s="57"/>
      <c r="J375" s="57">
        <f>SUM(J376:J389)</f>
        <v>0</v>
      </c>
      <c r="K375" s="58"/>
      <c r="L375" s="86"/>
      <c r="M375" s="59">
        <f>SUM(M376:M389)</f>
        <v>0</v>
      </c>
      <c r="N375" s="60"/>
    </row>
    <row r="376" spans="1:14" s="360" customFormat="1">
      <c r="A376" s="521"/>
      <c r="B376" s="517"/>
      <c r="C376" s="518"/>
      <c r="D376" s="513"/>
      <c r="E376" s="514"/>
      <c r="F376" s="510"/>
      <c r="G376" s="13">
        <v>34</v>
      </c>
      <c r="H376" s="353"/>
      <c r="I376" s="93">
        <v>1700</v>
      </c>
      <c r="J376" s="8">
        <f>I376*H376</f>
        <v>0</v>
      </c>
      <c r="K376" s="102">
        <f>Итого!$B$17</f>
        <v>0</v>
      </c>
      <c r="L376" s="87">
        <f t="shared" ref="L376:L389" si="58">PRODUCT(I376,1-K376)</f>
        <v>1700</v>
      </c>
      <c r="M376" s="240">
        <f>L376*H376</f>
        <v>0</v>
      </c>
      <c r="N376" s="40"/>
    </row>
    <row r="377" spans="1:14" s="360" customFormat="1">
      <c r="A377" s="521"/>
      <c r="B377" s="517"/>
      <c r="C377" s="518"/>
      <c r="D377" s="513"/>
      <c r="E377" s="514"/>
      <c r="F377" s="510"/>
      <c r="G377" s="13">
        <v>36</v>
      </c>
      <c r="H377" s="353"/>
      <c r="I377" s="93">
        <v>1700</v>
      </c>
      <c r="J377" s="8">
        <f t="shared" ref="J377:J385" si="59">I377*H377</f>
        <v>0</v>
      </c>
      <c r="K377" s="102">
        <f>Итого!$B$17</f>
        <v>0</v>
      </c>
      <c r="L377" s="87">
        <f t="shared" si="58"/>
        <v>1700</v>
      </c>
      <c r="M377" s="240">
        <f t="shared" ref="M377:M389" si="60">L377*H377</f>
        <v>0</v>
      </c>
      <c r="N377" s="40"/>
    </row>
    <row r="378" spans="1:14" s="360" customFormat="1">
      <c r="A378" s="521"/>
      <c r="B378" s="517"/>
      <c r="C378" s="518"/>
      <c r="D378" s="513"/>
      <c r="E378" s="514"/>
      <c r="F378" s="510"/>
      <c r="G378" s="13">
        <v>38</v>
      </c>
      <c r="H378" s="353"/>
      <c r="I378" s="93">
        <v>1700</v>
      </c>
      <c r="J378" s="8">
        <f t="shared" si="59"/>
        <v>0</v>
      </c>
      <c r="K378" s="102">
        <f>Итого!$B$17</f>
        <v>0</v>
      </c>
      <c r="L378" s="87">
        <f t="shared" si="58"/>
        <v>1700</v>
      </c>
      <c r="M378" s="240">
        <f t="shared" si="60"/>
        <v>0</v>
      </c>
      <c r="N378" s="40"/>
    </row>
    <row r="379" spans="1:14" s="360" customFormat="1">
      <c r="A379" s="521"/>
      <c r="B379" s="517"/>
      <c r="C379" s="518"/>
      <c r="D379" s="513"/>
      <c r="E379" s="514"/>
      <c r="F379" s="510"/>
      <c r="G379" s="13">
        <v>40</v>
      </c>
      <c r="H379" s="353"/>
      <c r="I379" s="93">
        <v>1700</v>
      </c>
      <c r="J379" s="8">
        <f t="shared" si="59"/>
        <v>0</v>
      </c>
      <c r="K379" s="102">
        <f>Итого!$B$17</f>
        <v>0</v>
      </c>
      <c r="L379" s="87">
        <f t="shared" si="58"/>
        <v>1700</v>
      </c>
      <c r="M379" s="240">
        <f t="shared" si="60"/>
        <v>0</v>
      </c>
      <c r="N379" s="40"/>
    </row>
    <row r="380" spans="1:14" s="360" customFormat="1">
      <c r="A380" s="521"/>
      <c r="B380" s="517"/>
      <c r="C380" s="518"/>
      <c r="D380" s="513"/>
      <c r="E380" s="514"/>
      <c r="F380" s="510"/>
      <c r="G380" s="13">
        <v>42</v>
      </c>
      <c r="H380" s="353"/>
      <c r="I380" s="93">
        <v>1700</v>
      </c>
      <c r="J380" s="8">
        <f t="shared" si="59"/>
        <v>0</v>
      </c>
      <c r="K380" s="102">
        <f>Итого!$B$17</f>
        <v>0</v>
      </c>
      <c r="L380" s="87">
        <f t="shared" si="58"/>
        <v>1700</v>
      </c>
      <c r="M380" s="240">
        <f t="shared" si="60"/>
        <v>0</v>
      </c>
      <c r="N380" s="40"/>
    </row>
    <row r="381" spans="1:14" s="360" customFormat="1">
      <c r="A381" s="521"/>
      <c r="B381" s="517"/>
      <c r="C381" s="518"/>
      <c r="D381" s="513"/>
      <c r="E381" s="514"/>
      <c r="F381" s="510"/>
      <c r="G381" s="13">
        <v>44</v>
      </c>
      <c r="H381" s="353"/>
      <c r="I381" s="93">
        <v>1700</v>
      </c>
      <c r="J381" s="8">
        <f t="shared" si="59"/>
        <v>0</v>
      </c>
      <c r="K381" s="102">
        <f>Итого!$B$17</f>
        <v>0</v>
      </c>
      <c r="L381" s="87">
        <f t="shared" si="58"/>
        <v>1700</v>
      </c>
      <c r="M381" s="240">
        <f t="shared" si="60"/>
        <v>0</v>
      </c>
      <c r="N381" s="40"/>
    </row>
    <row r="382" spans="1:14" s="360" customFormat="1">
      <c r="A382" s="521"/>
      <c r="B382" s="517"/>
      <c r="C382" s="518"/>
      <c r="D382" s="513"/>
      <c r="E382" s="514"/>
      <c r="F382" s="510"/>
      <c r="G382" s="13">
        <v>46</v>
      </c>
      <c r="H382" s="353"/>
      <c r="I382" s="93">
        <v>1700</v>
      </c>
      <c r="J382" s="8">
        <f t="shared" si="59"/>
        <v>0</v>
      </c>
      <c r="K382" s="102">
        <f>Итого!$B$17</f>
        <v>0</v>
      </c>
      <c r="L382" s="87">
        <f t="shared" si="58"/>
        <v>1700</v>
      </c>
      <c r="M382" s="240">
        <f t="shared" si="60"/>
        <v>0</v>
      </c>
      <c r="N382" s="40"/>
    </row>
    <row r="383" spans="1:14" s="360" customFormat="1">
      <c r="A383" s="521"/>
      <c r="B383" s="517"/>
      <c r="C383" s="518"/>
      <c r="D383" s="513"/>
      <c r="E383" s="514"/>
      <c r="F383" s="510"/>
      <c r="G383" s="13">
        <v>48</v>
      </c>
      <c r="H383" s="353"/>
      <c r="I383" s="93">
        <v>1700</v>
      </c>
      <c r="J383" s="8">
        <f t="shared" si="59"/>
        <v>0</v>
      </c>
      <c r="K383" s="102">
        <f>Итого!$B$17</f>
        <v>0</v>
      </c>
      <c r="L383" s="87">
        <f t="shared" si="58"/>
        <v>1700</v>
      </c>
      <c r="M383" s="240">
        <f t="shared" si="60"/>
        <v>0</v>
      </c>
      <c r="N383" s="40"/>
    </row>
    <row r="384" spans="1:14" s="360" customFormat="1">
      <c r="A384" s="521"/>
      <c r="B384" s="517"/>
      <c r="C384" s="518"/>
      <c r="D384" s="513"/>
      <c r="E384" s="514"/>
      <c r="F384" s="510"/>
      <c r="G384" s="13">
        <v>50</v>
      </c>
      <c r="H384" s="353"/>
      <c r="I384" s="93">
        <v>1700</v>
      </c>
      <c r="J384" s="8">
        <f t="shared" si="59"/>
        <v>0</v>
      </c>
      <c r="K384" s="102">
        <f>Итого!$B$17</f>
        <v>0</v>
      </c>
      <c r="L384" s="87">
        <f t="shared" si="58"/>
        <v>1700</v>
      </c>
      <c r="M384" s="240">
        <f t="shared" si="60"/>
        <v>0</v>
      </c>
      <c r="N384" s="40"/>
    </row>
    <row r="385" spans="1:14" s="360" customFormat="1">
      <c r="A385" s="521"/>
      <c r="B385" s="517"/>
      <c r="C385" s="518"/>
      <c r="D385" s="513"/>
      <c r="E385" s="514"/>
      <c r="F385" s="510"/>
      <c r="G385" s="50">
        <v>52</v>
      </c>
      <c r="H385" s="354"/>
      <c r="I385" s="93">
        <v>1700</v>
      </c>
      <c r="J385" s="8">
        <f t="shared" si="59"/>
        <v>0</v>
      </c>
      <c r="K385" s="102">
        <f>Итого!$B$17</f>
        <v>0</v>
      </c>
      <c r="L385" s="87">
        <f t="shared" si="58"/>
        <v>1700</v>
      </c>
      <c r="M385" s="240">
        <f t="shared" si="60"/>
        <v>0</v>
      </c>
      <c r="N385" s="241"/>
    </row>
    <row r="386" spans="1:14" s="360" customFormat="1">
      <c r="A386" s="521"/>
      <c r="B386" s="517"/>
      <c r="C386" s="518"/>
      <c r="D386" s="513"/>
      <c r="E386" s="514"/>
      <c r="F386" s="510"/>
      <c r="G386" s="13">
        <v>54</v>
      </c>
      <c r="H386" s="353"/>
      <c r="I386" s="93">
        <v>1700</v>
      </c>
      <c r="J386" s="8">
        <f>I386*H386</f>
        <v>0</v>
      </c>
      <c r="K386" s="102">
        <f>Итого!$B$17</f>
        <v>0</v>
      </c>
      <c r="L386" s="87">
        <f t="shared" si="58"/>
        <v>1700</v>
      </c>
      <c r="M386" s="240">
        <f t="shared" si="60"/>
        <v>0</v>
      </c>
      <c r="N386" s="40"/>
    </row>
    <row r="387" spans="1:14" s="360" customFormat="1">
      <c r="A387" s="521"/>
      <c r="B387" s="517"/>
      <c r="C387" s="518"/>
      <c r="D387" s="513"/>
      <c r="E387" s="514"/>
      <c r="F387" s="510"/>
      <c r="G387" s="13">
        <v>56</v>
      </c>
      <c r="H387" s="353"/>
      <c r="I387" s="93">
        <v>1700</v>
      </c>
      <c r="J387" s="8">
        <f>I387*H387</f>
        <v>0</v>
      </c>
      <c r="K387" s="102">
        <f>Итого!$B$17</f>
        <v>0</v>
      </c>
      <c r="L387" s="87">
        <f t="shared" si="58"/>
        <v>1700</v>
      </c>
      <c r="M387" s="240">
        <f t="shared" si="60"/>
        <v>0</v>
      </c>
      <c r="N387" s="40"/>
    </row>
    <row r="388" spans="1:14" s="360" customFormat="1">
      <c r="A388" s="521"/>
      <c r="B388" s="517"/>
      <c r="C388" s="518"/>
      <c r="D388" s="513"/>
      <c r="E388" s="514"/>
      <c r="F388" s="510"/>
      <c r="G388" s="13">
        <v>58</v>
      </c>
      <c r="H388" s="353"/>
      <c r="I388" s="93">
        <v>1700</v>
      </c>
      <c r="J388" s="8">
        <f t="shared" ref="J388:J389" si="61">I388*H388</f>
        <v>0</v>
      </c>
      <c r="K388" s="102">
        <f>Итого!$B$17</f>
        <v>0</v>
      </c>
      <c r="L388" s="87">
        <f t="shared" si="58"/>
        <v>1700</v>
      </c>
      <c r="M388" s="240">
        <f t="shared" si="60"/>
        <v>0</v>
      </c>
      <c r="N388" s="40"/>
    </row>
    <row r="389" spans="1:14" s="360" customFormat="1">
      <c r="A389" s="522"/>
      <c r="B389" s="529"/>
      <c r="C389" s="530"/>
      <c r="D389" s="526"/>
      <c r="E389" s="527"/>
      <c r="F389" s="519"/>
      <c r="G389" s="13">
        <v>60</v>
      </c>
      <c r="H389" s="353"/>
      <c r="I389" s="93">
        <v>1700</v>
      </c>
      <c r="J389" s="8">
        <f t="shared" si="61"/>
        <v>0</v>
      </c>
      <c r="K389" s="102">
        <f>Итого!$B$17</f>
        <v>0</v>
      </c>
      <c r="L389" s="87">
        <f t="shared" si="58"/>
        <v>1700</v>
      </c>
      <c r="M389" s="240">
        <f t="shared" si="60"/>
        <v>0</v>
      </c>
      <c r="N389" s="40"/>
    </row>
    <row r="390" spans="1:14" s="360" customFormat="1">
      <c r="A390" s="531" t="s">
        <v>735</v>
      </c>
      <c r="B390" s="528" t="s">
        <v>169</v>
      </c>
      <c r="C390" s="516"/>
      <c r="D390" s="511" t="s">
        <v>739</v>
      </c>
      <c r="E390" s="512"/>
      <c r="F390" s="509"/>
      <c r="G390" s="56"/>
      <c r="H390" s="56">
        <f>SUM(H391:H404)</f>
        <v>0</v>
      </c>
      <c r="I390" s="57"/>
      <c r="J390" s="57">
        <f>SUM(J391:J404)</f>
        <v>0</v>
      </c>
      <c r="K390" s="58"/>
      <c r="L390" s="86"/>
      <c r="M390" s="59">
        <f>SUM(M391:M404)</f>
        <v>0</v>
      </c>
      <c r="N390" s="60"/>
    </row>
    <row r="391" spans="1:14" s="360" customFormat="1">
      <c r="A391" s="521"/>
      <c r="B391" s="517"/>
      <c r="C391" s="518"/>
      <c r="D391" s="513"/>
      <c r="E391" s="514"/>
      <c r="F391" s="510"/>
      <c r="G391" s="13">
        <v>34</v>
      </c>
      <c r="H391" s="353"/>
      <c r="I391" s="93">
        <v>1700</v>
      </c>
      <c r="J391" s="8">
        <f>I391*H391</f>
        <v>0</v>
      </c>
      <c r="K391" s="102">
        <f>Итого!$B$17</f>
        <v>0</v>
      </c>
      <c r="L391" s="87">
        <f t="shared" ref="L391:L404" si="62">PRODUCT(I391,1-K391)</f>
        <v>1700</v>
      </c>
      <c r="M391" s="240">
        <f>L391*H391</f>
        <v>0</v>
      </c>
      <c r="N391" s="40"/>
    </row>
    <row r="392" spans="1:14" s="360" customFormat="1">
      <c r="A392" s="521"/>
      <c r="B392" s="517"/>
      <c r="C392" s="518"/>
      <c r="D392" s="513"/>
      <c r="E392" s="514"/>
      <c r="F392" s="510"/>
      <c r="G392" s="13">
        <v>36</v>
      </c>
      <c r="H392" s="353"/>
      <c r="I392" s="93">
        <v>1700</v>
      </c>
      <c r="J392" s="8">
        <f t="shared" ref="J392:J404" si="63">I392*H392</f>
        <v>0</v>
      </c>
      <c r="K392" s="102">
        <f>Итого!$B$17</f>
        <v>0</v>
      </c>
      <c r="L392" s="87">
        <f t="shared" si="62"/>
        <v>1700</v>
      </c>
      <c r="M392" s="240">
        <f t="shared" ref="M392:M404" si="64">L392*H392</f>
        <v>0</v>
      </c>
      <c r="N392" s="40"/>
    </row>
    <row r="393" spans="1:14" s="360" customFormat="1">
      <c r="A393" s="521"/>
      <c r="B393" s="517"/>
      <c r="C393" s="518"/>
      <c r="D393" s="513"/>
      <c r="E393" s="514"/>
      <c r="F393" s="510"/>
      <c r="G393" s="13">
        <v>38</v>
      </c>
      <c r="H393" s="353"/>
      <c r="I393" s="93">
        <v>1700</v>
      </c>
      <c r="J393" s="8">
        <f t="shared" si="63"/>
        <v>0</v>
      </c>
      <c r="K393" s="102">
        <f>Итого!$B$17</f>
        <v>0</v>
      </c>
      <c r="L393" s="87">
        <f t="shared" si="62"/>
        <v>1700</v>
      </c>
      <c r="M393" s="240">
        <f t="shared" si="64"/>
        <v>0</v>
      </c>
      <c r="N393" s="40"/>
    </row>
    <row r="394" spans="1:14" s="360" customFormat="1">
      <c r="A394" s="521"/>
      <c r="B394" s="517"/>
      <c r="C394" s="518"/>
      <c r="D394" s="513"/>
      <c r="E394" s="514"/>
      <c r="F394" s="510"/>
      <c r="G394" s="13">
        <v>40</v>
      </c>
      <c r="H394" s="353"/>
      <c r="I394" s="93">
        <v>1700</v>
      </c>
      <c r="J394" s="8">
        <f t="shared" si="63"/>
        <v>0</v>
      </c>
      <c r="K394" s="102">
        <f>Итого!$B$17</f>
        <v>0</v>
      </c>
      <c r="L394" s="87">
        <f t="shared" si="62"/>
        <v>1700</v>
      </c>
      <c r="M394" s="240">
        <f t="shared" si="64"/>
        <v>0</v>
      </c>
      <c r="N394" s="40"/>
    </row>
    <row r="395" spans="1:14" s="360" customFormat="1">
      <c r="A395" s="521"/>
      <c r="B395" s="517"/>
      <c r="C395" s="518"/>
      <c r="D395" s="513"/>
      <c r="E395" s="514"/>
      <c r="F395" s="510"/>
      <c r="G395" s="13">
        <v>42</v>
      </c>
      <c r="H395" s="353"/>
      <c r="I395" s="93">
        <v>1700</v>
      </c>
      <c r="J395" s="8">
        <f t="shared" si="63"/>
        <v>0</v>
      </c>
      <c r="K395" s="102">
        <f>Итого!$B$17</f>
        <v>0</v>
      </c>
      <c r="L395" s="87">
        <f t="shared" si="62"/>
        <v>1700</v>
      </c>
      <c r="M395" s="240">
        <f t="shared" si="64"/>
        <v>0</v>
      </c>
      <c r="N395" s="40"/>
    </row>
    <row r="396" spans="1:14" s="360" customFormat="1">
      <c r="A396" s="521"/>
      <c r="B396" s="517"/>
      <c r="C396" s="518"/>
      <c r="D396" s="513"/>
      <c r="E396" s="514"/>
      <c r="F396" s="510"/>
      <c r="G396" s="13">
        <v>44</v>
      </c>
      <c r="H396" s="353"/>
      <c r="I396" s="93">
        <v>1700</v>
      </c>
      <c r="J396" s="8">
        <f t="shared" si="63"/>
        <v>0</v>
      </c>
      <c r="K396" s="102">
        <f>Итого!$B$17</f>
        <v>0</v>
      </c>
      <c r="L396" s="87">
        <f t="shared" si="62"/>
        <v>1700</v>
      </c>
      <c r="M396" s="240">
        <f t="shared" si="64"/>
        <v>0</v>
      </c>
      <c r="N396" s="40"/>
    </row>
    <row r="397" spans="1:14" s="360" customFormat="1">
      <c r="A397" s="521"/>
      <c r="B397" s="517"/>
      <c r="C397" s="518"/>
      <c r="D397" s="513"/>
      <c r="E397" s="514"/>
      <c r="F397" s="510"/>
      <c r="G397" s="13">
        <v>46</v>
      </c>
      <c r="H397" s="353"/>
      <c r="I397" s="93">
        <v>1700</v>
      </c>
      <c r="J397" s="8">
        <f t="shared" si="63"/>
        <v>0</v>
      </c>
      <c r="K397" s="102">
        <f>Итого!$B$17</f>
        <v>0</v>
      </c>
      <c r="L397" s="87">
        <f t="shared" si="62"/>
        <v>1700</v>
      </c>
      <c r="M397" s="240">
        <f t="shared" si="64"/>
        <v>0</v>
      </c>
      <c r="N397" s="40"/>
    </row>
    <row r="398" spans="1:14" s="360" customFormat="1">
      <c r="A398" s="521"/>
      <c r="B398" s="517"/>
      <c r="C398" s="518"/>
      <c r="D398" s="513"/>
      <c r="E398" s="514"/>
      <c r="F398" s="510"/>
      <c r="G398" s="13">
        <v>48</v>
      </c>
      <c r="H398" s="353"/>
      <c r="I398" s="93">
        <v>1700</v>
      </c>
      <c r="J398" s="8">
        <f t="shared" si="63"/>
        <v>0</v>
      </c>
      <c r="K398" s="102">
        <f>Итого!$B$17</f>
        <v>0</v>
      </c>
      <c r="L398" s="87">
        <f t="shared" si="62"/>
        <v>1700</v>
      </c>
      <c r="M398" s="240">
        <f t="shared" si="64"/>
        <v>0</v>
      </c>
      <c r="N398" s="40"/>
    </row>
    <row r="399" spans="1:14" s="360" customFormat="1">
      <c r="A399" s="521"/>
      <c r="B399" s="517"/>
      <c r="C399" s="518"/>
      <c r="D399" s="513"/>
      <c r="E399" s="514"/>
      <c r="F399" s="510"/>
      <c r="G399" s="13">
        <v>50</v>
      </c>
      <c r="H399" s="353"/>
      <c r="I399" s="93">
        <v>1700</v>
      </c>
      <c r="J399" s="8">
        <f t="shared" si="63"/>
        <v>0</v>
      </c>
      <c r="K399" s="102">
        <f>Итого!$B$17</f>
        <v>0</v>
      </c>
      <c r="L399" s="87">
        <f t="shared" si="62"/>
        <v>1700</v>
      </c>
      <c r="M399" s="240">
        <f t="shared" si="64"/>
        <v>0</v>
      </c>
      <c r="N399" s="40"/>
    </row>
    <row r="400" spans="1:14" s="360" customFormat="1">
      <c r="A400" s="521"/>
      <c r="B400" s="517"/>
      <c r="C400" s="518"/>
      <c r="D400" s="513"/>
      <c r="E400" s="514"/>
      <c r="F400" s="510"/>
      <c r="G400" s="50">
        <v>52</v>
      </c>
      <c r="H400" s="354"/>
      <c r="I400" s="93">
        <v>1700</v>
      </c>
      <c r="J400" s="8">
        <f t="shared" si="63"/>
        <v>0</v>
      </c>
      <c r="K400" s="102">
        <f>Итого!$B$17</f>
        <v>0</v>
      </c>
      <c r="L400" s="87">
        <f t="shared" si="62"/>
        <v>1700</v>
      </c>
      <c r="M400" s="240">
        <f t="shared" si="64"/>
        <v>0</v>
      </c>
      <c r="N400" s="241"/>
    </row>
    <row r="401" spans="1:14" s="360" customFormat="1">
      <c r="A401" s="521"/>
      <c r="B401" s="517"/>
      <c r="C401" s="518"/>
      <c r="D401" s="513"/>
      <c r="E401" s="514"/>
      <c r="F401" s="510"/>
      <c r="G401" s="13">
        <v>54</v>
      </c>
      <c r="H401" s="353"/>
      <c r="I401" s="93">
        <v>1700</v>
      </c>
      <c r="J401" s="8">
        <f>I401*H401</f>
        <v>0</v>
      </c>
      <c r="K401" s="102">
        <f>Итого!$B$17</f>
        <v>0</v>
      </c>
      <c r="L401" s="87">
        <f t="shared" si="62"/>
        <v>1700</v>
      </c>
      <c r="M401" s="240">
        <f t="shared" si="64"/>
        <v>0</v>
      </c>
      <c r="N401" s="40"/>
    </row>
    <row r="402" spans="1:14" s="360" customFormat="1">
      <c r="A402" s="521"/>
      <c r="B402" s="517"/>
      <c r="C402" s="518"/>
      <c r="D402" s="513"/>
      <c r="E402" s="514"/>
      <c r="F402" s="510"/>
      <c r="G402" s="13">
        <v>56</v>
      </c>
      <c r="H402" s="353"/>
      <c r="I402" s="93">
        <v>1700</v>
      </c>
      <c r="J402" s="8">
        <f>I402*H402</f>
        <v>0</v>
      </c>
      <c r="K402" s="102">
        <f>Итого!$B$17</f>
        <v>0</v>
      </c>
      <c r="L402" s="87">
        <f t="shared" si="62"/>
        <v>1700</v>
      </c>
      <c r="M402" s="240">
        <f t="shared" si="64"/>
        <v>0</v>
      </c>
      <c r="N402" s="40"/>
    </row>
    <row r="403" spans="1:14" s="360" customFormat="1">
      <c r="A403" s="521"/>
      <c r="B403" s="517"/>
      <c r="C403" s="518"/>
      <c r="D403" s="513"/>
      <c r="E403" s="514"/>
      <c r="F403" s="510"/>
      <c r="G403" s="13">
        <v>58</v>
      </c>
      <c r="H403" s="353"/>
      <c r="I403" s="93">
        <v>1700</v>
      </c>
      <c r="J403" s="8">
        <f t="shared" si="63"/>
        <v>0</v>
      </c>
      <c r="K403" s="102">
        <f>Итого!$B$17</f>
        <v>0</v>
      </c>
      <c r="L403" s="87">
        <f t="shared" si="62"/>
        <v>1700</v>
      </c>
      <c r="M403" s="240">
        <f t="shared" si="64"/>
        <v>0</v>
      </c>
      <c r="N403" s="40"/>
    </row>
    <row r="404" spans="1:14" s="360" customFormat="1">
      <c r="A404" s="522"/>
      <c r="B404" s="529"/>
      <c r="C404" s="530"/>
      <c r="D404" s="526"/>
      <c r="E404" s="527"/>
      <c r="F404" s="519"/>
      <c r="G404" s="13">
        <v>60</v>
      </c>
      <c r="H404" s="353"/>
      <c r="I404" s="93">
        <v>1700</v>
      </c>
      <c r="J404" s="8">
        <f t="shared" si="63"/>
        <v>0</v>
      </c>
      <c r="K404" s="102">
        <f>Итого!$B$17</f>
        <v>0</v>
      </c>
      <c r="L404" s="87">
        <f t="shared" si="62"/>
        <v>1700</v>
      </c>
      <c r="M404" s="240">
        <f t="shared" si="64"/>
        <v>0</v>
      </c>
      <c r="N404" s="40"/>
    </row>
    <row r="405" spans="1:14" s="360" customFormat="1">
      <c r="A405" s="531" t="s">
        <v>736</v>
      </c>
      <c r="B405" s="528" t="s">
        <v>169</v>
      </c>
      <c r="C405" s="516"/>
      <c r="D405" s="511" t="s">
        <v>738</v>
      </c>
      <c r="E405" s="512"/>
      <c r="F405" s="509"/>
      <c r="G405" s="56"/>
      <c r="H405" s="56">
        <f>SUM(H406:H419)</f>
        <v>0</v>
      </c>
      <c r="I405" s="57"/>
      <c r="J405" s="57">
        <f>SUM(J406:J419)</f>
        <v>0</v>
      </c>
      <c r="K405" s="58"/>
      <c r="L405" s="86"/>
      <c r="M405" s="59">
        <f>SUM(M406:M419)</f>
        <v>0</v>
      </c>
      <c r="N405" s="60"/>
    </row>
    <row r="406" spans="1:14" s="360" customFormat="1">
      <c r="A406" s="521"/>
      <c r="B406" s="517"/>
      <c r="C406" s="518"/>
      <c r="D406" s="513"/>
      <c r="E406" s="514"/>
      <c r="F406" s="510"/>
      <c r="G406" s="13">
        <v>34</v>
      </c>
      <c r="H406" s="353"/>
      <c r="I406" s="93">
        <v>1700</v>
      </c>
      <c r="J406" s="8">
        <f>I406*H406</f>
        <v>0</v>
      </c>
      <c r="K406" s="102">
        <f>Итого!$B$17</f>
        <v>0</v>
      </c>
      <c r="L406" s="87">
        <f t="shared" ref="L406:L419" si="65">PRODUCT(I406,1-K406)</f>
        <v>1700</v>
      </c>
      <c r="M406" s="240">
        <f>L406*H406</f>
        <v>0</v>
      </c>
      <c r="N406" s="40"/>
    </row>
    <row r="407" spans="1:14" s="360" customFormat="1">
      <c r="A407" s="521"/>
      <c r="B407" s="517"/>
      <c r="C407" s="518"/>
      <c r="D407" s="513"/>
      <c r="E407" s="514"/>
      <c r="F407" s="510"/>
      <c r="G407" s="13">
        <v>36</v>
      </c>
      <c r="H407" s="353"/>
      <c r="I407" s="93">
        <v>1700</v>
      </c>
      <c r="J407" s="8">
        <f t="shared" ref="J407:J415" si="66">I407*H407</f>
        <v>0</v>
      </c>
      <c r="K407" s="102">
        <f>Итого!$B$17</f>
        <v>0</v>
      </c>
      <c r="L407" s="87">
        <f t="shared" si="65"/>
        <v>1700</v>
      </c>
      <c r="M407" s="240">
        <f t="shared" ref="M407:M419" si="67">L407*H407</f>
        <v>0</v>
      </c>
      <c r="N407" s="40"/>
    </row>
    <row r="408" spans="1:14" s="360" customFormat="1">
      <c r="A408" s="521"/>
      <c r="B408" s="517"/>
      <c r="C408" s="518"/>
      <c r="D408" s="513"/>
      <c r="E408" s="514"/>
      <c r="F408" s="510"/>
      <c r="G408" s="13">
        <v>38</v>
      </c>
      <c r="H408" s="353"/>
      <c r="I408" s="93">
        <v>1700</v>
      </c>
      <c r="J408" s="8">
        <f t="shared" si="66"/>
        <v>0</v>
      </c>
      <c r="K408" s="102">
        <f>Итого!$B$17</f>
        <v>0</v>
      </c>
      <c r="L408" s="87">
        <f t="shared" si="65"/>
        <v>1700</v>
      </c>
      <c r="M408" s="240">
        <f t="shared" si="67"/>
        <v>0</v>
      </c>
      <c r="N408" s="40"/>
    </row>
    <row r="409" spans="1:14" s="360" customFormat="1">
      <c r="A409" s="521"/>
      <c r="B409" s="517"/>
      <c r="C409" s="518"/>
      <c r="D409" s="513"/>
      <c r="E409" s="514"/>
      <c r="F409" s="510"/>
      <c r="G409" s="13">
        <v>40</v>
      </c>
      <c r="H409" s="353"/>
      <c r="I409" s="93">
        <v>1700</v>
      </c>
      <c r="J409" s="8">
        <f t="shared" si="66"/>
        <v>0</v>
      </c>
      <c r="K409" s="102">
        <f>Итого!$B$17</f>
        <v>0</v>
      </c>
      <c r="L409" s="87">
        <f t="shared" si="65"/>
        <v>1700</v>
      </c>
      <c r="M409" s="240">
        <f t="shared" si="67"/>
        <v>0</v>
      </c>
      <c r="N409" s="40"/>
    </row>
    <row r="410" spans="1:14" s="360" customFormat="1">
      <c r="A410" s="521"/>
      <c r="B410" s="517"/>
      <c r="C410" s="518"/>
      <c r="D410" s="513"/>
      <c r="E410" s="514"/>
      <c r="F410" s="510"/>
      <c r="G410" s="13">
        <v>42</v>
      </c>
      <c r="H410" s="353"/>
      <c r="I410" s="93">
        <v>1700</v>
      </c>
      <c r="J410" s="8">
        <f t="shared" si="66"/>
        <v>0</v>
      </c>
      <c r="K410" s="102">
        <f>Итого!$B$17</f>
        <v>0</v>
      </c>
      <c r="L410" s="87">
        <f t="shared" si="65"/>
        <v>1700</v>
      </c>
      <c r="M410" s="240">
        <f t="shared" si="67"/>
        <v>0</v>
      </c>
      <c r="N410" s="40"/>
    </row>
    <row r="411" spans="1:14" s="360" customFormat="1">
      <c r="A411" s="521"/>
      <c r="B411" s="517"/>
      <c r="C411" s="518"/>
      <c r="D411" s="513"/>
      <c r="E411" s="514"/>
      <c r="F411" s="510"/>
      <c r="G411" s="13">
        <v>44</v>
      </c>
      <c r="H411" s="353"/>
      <c r="I411" s="93">
        <v>1700</v>
      </c>
      <c r="J411" s="8">
        <f t="shared" si="66"/>
        <v>0</v>
      </c>
      <c r="K411" s="102">
        <f>Итого!$B$17</f>
        <v>0</v>
      </c>
      <c r="L411" s="87">
        <f t="shared" si="65"/>
        <v>1700</v>
      </c>
      <c r="M411" s="240">
        <f t="shared" si="67"/>
        <v>0</v>
      </c>
      <c r="N411" s="40"/>
    </row>
    <row r="412" spans="1:14" s="360" customFormat="1">
      <c r="A412" s="521"/>
      <c r="B412" s="517"/>
      <c r="C412" s="518"/>
      <c r="D412" s="513"/>
      <c r="E412" s="514"/>
      <c r="F412" s="510"/>
      <c r="G412" s="13">
        <v>46</v>
      </c>
      <c r="H412" s="353"/>
      <c r="I412" s="93">
        <v>1700</v>
      </c>
      <c r="J412" s="8">
        <f t="shared" si="66"/>
        <v>0</v>
      </c>
      <c r="K412" s="102">
        <f>Итого!$B$17</f>
        <v>0</v>
      </c>
      <c r="L412" s="87">
        <f t="shared" si="65"/>
        <v>1700</v>
      </c>
      <c r="M412" s="240">
        <f t="shared" si="67"/>
        <v>0</v>
      </c>
      <c r="N412" s="40"/>
    </row>
    <row r="413" spans="1:14" s="360" customFormat="1">
      <c r="A413" s="521"/>
      <c r="B413" s="517"/>
      <c r="C413" s="518"/>
      <c r="D413" s="513"/>
      <c r="E413" s="514"/>
      <c r="F413" s="510"/>
      <c r="G413" s="13">
        <v>48</v>
      </c>
      <c r="H413" s="353"/>
      <c r="I413" s="93">
        <v>1700</v>
      </c>
      <c r="J413" s="8">
        <f t="shared" si="66"/>
        <v>0</v>
      </c>
      <c r="K413" s="102">
        <f>Итого!$B$17</f>
        <v>0</v>
      </c>
      <c r="L413" s="87">
        <f t="shared" si="65"/>
        <v>1700</v>
      </c>
      <c r="M413" s="240">
        <f t="shared" si="67"/>
        <v>0</v>
      </c>
      <c r="N413" s="40"/>
    </row>
    <row r="414" spans="1:14" s="360" customFormat="1">
      <c r="A414" s="521"/>
      <c r="B414" s="517"/>
      <c r="C414" s="518"/>
      <c r="D414" s="513"/>
      <c r="E414" s="514"/>
      <c r="F414" s="510"/>
      <c r="G414" s="13">
        <v>50</v>
      </c>
      <c r="H414" s="353"/>
      <c r="I414" s="93">
        <v>1700</v>
      </c>
      <c r="J414" s="8">
        <f t="shared" si="66"/>
        <v>0</v>
      </c>
      <c r="K414" s="102">
        <f>Итого!$B$17</f>
        <v>0</v>
      </c>
      <c r="L414" s="87">
        <f t="shared" si="65"/>
        <v>1700</v>
      </c>
      <c r="M414" s="240">
        <f t="shared" si="67"/>
        <v>0</v>
      </c>
      <c r="N414" s="40"/>
    </row>
    <row r="415" spans="1:14" s="360" customFormat="1">
      <c r="A415" s="521"/>
      <c r="B415" s="517"/>
      <c r="C415" s="518"/>
      <c r="D415" s="513"/>
      <c r="E415" s="514"/>
      <c r="F415" s="510"/>
      <c r="G415" s="50">
        <v>52</v>
      </c>
      <c r="H415" s="354"/>
      <c r="I415" s="93">
        <v>1700</v>
      </c>
      <c r="J415" s="8">
        <f t="shared" si="66"/>
        <v>0</v>
      </c>
      <c r="K415" s="102">
        <f>Итого!$B$17</f>
        <v>0</v>
      </c>
      <c r="L415" s="87">
        <f t="shared" si="65"/>
        <v>1700</v>
      </c>
      <c r="M415" s="240">
        <f t="shared" si="67"/>
        <v>0</v>
      </c>
      <c r="N415" s="241"/>
    </row>
    <row r="416" spans="1:14" s="360" customFormat="1">
      <c r="A416" s="521"/>
      <c r="B416" s="517"/>
      <c r="C416" s="518"/>
      <c r="D416" s="513"/>
      <c r="E416" s="514"/>
      <c r="F416" s="510"/>
      <c r="G416" s="13">
        <v>54</v>
      </c>
      <c r="H416" s="353"/>
      <c r="I416" s="93">
        <v>1700</v>
      </c>
      <c r="J416" s="8">
        <f>I416*H416</f>
        <v>0</v>
      </c>
      <c r="K416" s="102">
        <f>Итого!$B$17</f>
        <v>0</v>
      </c>
      <c r="L416" s="87">
        <f t="shared" si="65"/>
        <v>1700</v>
      </c>
      <c r="M416" s="240">
        <f t="shared" si="67"/>
        <v>0</v>
      </c>
      <c r="N416" s="40"/>
    </row>
    <row r="417" spans="1:17" s="360" customFormat="1">
      <c r="A417" s="521"/>
      <c r="B417" s="517"/>
      <c r="C417" s="518"/>
      <c r="D417" s="513"/>
      <c r="E417" s="514"/>
      <c r="F417" s="510"/>
      <c r="G417" s="13">
        <v>56</v>
      </c>
      <c r="H417" s="353"/>
      <c r="I417" s="93">
        <v>1700</v>
      </c>
      <c r="J417" s="8">
        <f>I417*H417</f>
        <v>0</v>
      </c>
      <c r="K417" s="102">
        <f>Итого!$B$17</f>
        <v>0</v>
      </c>
      <c r="L417" s="87">
        <f t="shared" si="65"/>
        <v>1700</v>
      </c>
      <c r="M417" s="240">
        <f t="shared" si="67"/>
        <v>0</v>
      </c>
      <c r="N417" s="40"/>
    </row>
    <row r="418" spans="1:17" s="360" customFormat="1">
      <c r="A418" s="521"/>
      <c r="B418" s="517"/>
      <c r="C418" s="518"/>
      <c r="D418" s="513"/>
      <c r="E418" s="514"/>
      <c r="F418" s="510"/>
      <c r="G418" s="13">
        <v>58</v>
      </c>
      <c r="H418" s="353"/>
      <c r="I418" s="93">
        <v>1700</v>
      </c>
      <c r="J418" s="8">
        <f t="shared" ref="J418:J419" si="68">I418*H418</f>
        <v>0</v>
      </c>
      <c r="K418" s="102">
        <f>Итого!$B$17</f>
        <v>0</v>
      </c>
      <c r="L418" s="87">
        <f t="shared" si="65"/>
        <v>1700</v>
      </c>
      <c r="M418" s="240">
        <f t="shared" si="67"/>
        <v>0</v>
      </c>
      <c r="N418" s="40"/>
    </row>
    <row r="419" spans="1:17" s="360" customFormat="1">
      <c r="A419" s="522"/>
      <c r="B419" s="529"/>
      <c r="C419" s="530"/>
      <c r="D419" s="526"/>
      <c r="E419" s="527"/>
      <c r="F419" s="519"/>
      <c r="G419" s="13">
        <v>60</v>
      </c>
      <c r="H419" s="353"/>
      <c r="I419" s="93">
        <v>1700</v>
      </c>
      <c r="J419" s="8">
        <f t="shared" si="68"/>
        <v>0</v>
      </c>
      <c r="K419" s="102">
        <f>Итого!$B$17</f>
        <v>0</v>
      </c>
      <c r="L419" s="87">
        <f t="shared" si="65"/>
        <v>1700</v>
      </c>
      <c r="M419" s="240">
        <f t="shared" si="67"/>
        <v>0</v>
      </c>
      <c r="N419" s="40"/>
    </row>
    <row r="420" spans="1:17" ht="14.4" customHeight="1">
      <c r="A420" s="531" t="s">
        <v>737</v>
      </c>
      <c r="B420" s="528" t="s">
        <v>169</v>
      </c>
      <c r="C420" s="516"/>
      <c r="D420" s="511" t="s">
        <v>739</v>
      </c>
      <c r="E420" s="512"/>
      <c r="F420" s="509"/>
      <c r="G420" s="56"/>
      <c r="H420" s="56">
        <f>SUM(H421:H434)</f>
        <v>0</v>
      </c>
      <c r="I420" s="57"/>
      <c r="J420" s="57">
        <f>SUM(J421:J434)</f>
        <v>0</v>
      </c>
      <c r="K420" s="58"/>
      <c r="L420" s="86"/>
      <c r="M420" s="59">
        <f>SUM(M421:M434)</f>
        <v>0</v>
      </c>
      <c r="N420" s="60"/>
    </row>
    <row r="421" spans="1:17" ht="14.4" customHeight="1">
      <c r="A421" s="521"/>
      <c r="B421" s="517"/>
      <c r="C421" s="518"/>
      <c r="D421" s="513"/>
      <c r="E421" s="514"/>
      <c r="F421" s="510"/>
      <c r="G421" s="13">
        <v>34</v>
      </c>
      <c r="H421" s="353"/>
      <c r="I421" s="93">
        <v>1700</v>
      </c>
      <c r="J421" s="8">
        <f>I421*H421</f>
        <v>0</v>
      </c>
      <c r="K421" s="102">
        <f>Итого!$B$17</f>
        <v>0</v>
      </c>
      <c r="L421" s="87">
        <f t="shared" ref="L421:L434" si="69">PRODUCT(I421,1-K421)</f>
        <v>1700</v>
      </c>
      <c r="M421" s="240">
        <f>L421*H421</f>
        <v>0</v>
      </c>
      <c r="N421" s="40"/>
    </row>
    <row r="422" spans="1:17" ht="14.4" customHeight="1">
      <c r="A422" s="521"/>
      <c r="B422" s="517"/>
      <c r="C422" s="518"/>
      <c r="D422" s="513"/>
      <c r="E422" s="514"/>
      <c r="F422" s="510"/>
      <c r="G422" s="13">
        <v>36</v>
      </c>
      <c r="H422" s="353"/>
      <c r="I422" s="93">
        <v>1700</v>
      </c>
      <c r="J422" s="8">
        <f t="shared" ref="J422:J430" si="70">I422*H422</f>
        <v>0</v>
      </c>
      <c r="K422" s="102">
        <f>Итого!$B$17</f>
        <v>0</v>
      </c>
      <c r="L422" s="87">
        <f t="shared" si="69"/>
        <v>1700</v>
      </c>
      <c r="M422" s="240">
        <f t="shared" ref="M422:M434" si="71">L422*H422</f>
        <v>0</v>
      </c>
      <c r="N422" s="40"/>
    </row>
    <row r="423" spans="1:17" ht="14.4" customHeight="1">
      <c r="A423" s="521"/>
      <c r="B423" s="517"/>
      <c r="C423" s="518"/>
      <c r="D423" s="513"/>
      <c r="E423" s="514"/>
      <c r="F423" s="510"/>
      <c r="G423" s="13">
        <v>38</v>
      </c>
      <c r="H423" s="353"/>
      <c r="I423" s="93">
        <v>1700</v>
      </c>
      <c r="J423" s="8">
        <f t="shared" si="70"/>
        <v>0</v>
      </c>
      <c r="K423" s="102">
        <f>Итого!$B$17</f>
        <v>0</v>
      </c>
      <c r="L423" s="87">
        <f t="shared" si="69"/>
        <v>1700</v>
      </c>
      <c r="M423" s="240">
        <f t="shared" si="71"/>
        <v>0</v>
      </c>
      <c r="N423" s="40"/>
    </row>
    <row r="424" spans="1:17" ht="14.4" customHeight="1">
      <c r="A424" s="521"/>
      <c r="B424" s="517"/>
      <c r="C424" s="518"/>
      <c r="D424" s="513"/>
      <c r="E424" s="514"/>
      <c r="F424" s="510"/>
      <c r="G424" s="13">
        <v>40</v>
      </c>
      <c r="H424" s="353"/>
      <c r="I424" s="93">
        <v>1700</v>
      </c>
      <c r="J424" s="8">
        <f t="shared" si="70"/>
        <v>0</v>
      </c>
      <c r="K424" s="102">
        <f>Итого!$B$17</f>
        <v>0</v>
      </c>
      <c r="L424" s="87">
        <f t="shared" si="69"/>
        <v>1700</v>
      </c>
      <c r="M424" s="240">
        <f t="shared" si="71"/>
        <v>0</v>
      </c>
      <c r="N424" s="40"/>
    </row>
    <row r="425" spans="1:17" ht="14.4" customHeight="1">
      <c r="A425" s="521"/>
      <c r="B425" s="517"/>
      <c r="C425" s="518"/>
      <c r="D425" s="513"/>
      <c r="E425" s="514"/>
      <c r="F425" s="510"/>
      <c r="G425" s="13">
        <v>42</v>
      </c>
      <c r="H425" s="353"/>
      <c r="I425" s="93">
        <v>1700</v>
      </c>
      <c r="J425" s="8">
        <f t="shared" si="70"/>
        <v>0</v>
      </c>
      <c r="K425" s="102">
        <f>Итого!$B$17</f>
        <v>0</v>
      </c>
      <c r="L425" s="87">
        <f t="shared" si="69"/>
        <v>1700</v>
      </c>
      <c r="M425" s="240">
        <f t="shared" si="71"/>
        <v>0</v>
      </c>
      <c r="N425" s="40"/>
    </row>
    <row r="426" spans="1:17" ht="14.4" customHeight="1">
      <c r="A426" s="521"/>
      <c r="B426" s="517"/>
      <c r="C426" s="518"/>
      <c r="D426" s="513"/>
      <c r="E426" s="514"/>
      <c r="F426" s="510"/>
      <c r="G426" s="13">
        <v>44</v>
      </c>
      <c r="H426" s="353"/>
      <c r="I426" s="93">
        <v>1700</v>
      </c>
      <c r="J426" s="8">
        <f t="shared" si="70"/>
        <v>0</v>
      </c>
      <c r="K426" s="102">
        <f>Итого!$B$17</f>
        <v>0</v>
      </c>
      <c r="L426" s="87">
        <f t="shared" si="69"/>
        <v>1700</v>
      </c>
      <c r="M426" s="240">
        <f t="shared" si="71"/>
        <v>0</v>
      </c>
      <c r="N426" s="40"/>
      <c r="Q426" s="62"/>
    </row>
    <row r="427" spans="1:17" ht="14.4" customHeight="1">
      <c r="A427" s="521"/>
      <c r="B427" s="517"/>
      <c r="C427" s="518"/>
      <c r="D427" s="513"/>
      <c r="E427" s="514"/>
      <c r="F427" s="510"/>
      <c r="G427" s="13">
        <v>46</v>
      </c>
      <c r="H427" s="353"/>
      <c r="I427" s="93">
        <v>1700</v>
      </c>
      <c r="J427" s="8">
        <f t="shared" si="70"/>
        <v>0</v>
      </c>
      <c r="K427" s="102">
        <f>Итого!$B$17</f>
        <v>0</v>
      </c>
      <c r="L427" s="87">
        <f t="shared" si="69"/>
        <v>1700</v>
      </c>
      <c r="M427" s="240">
        <f t="shared" si="71"/>
        <v>0</v>
      </c>
      <c r="N427" s="40"/>
    </row>
    <row r="428" spans="1:17" ht="14.4" customHeight="1">
      <c r="A428" s="521"/>
      <c r="B428" s="517"/>
      <c r="C428" s="518"/>
      <c r="D428" s="513"/>
      <c r="E428" s="514"/>
      <c r="F428" s="510"/>
      <c r="G428" s="13">
        <v>48</v>
      </c>
      <c r="H428" s="353"/>
      <c r="I428" s="93">
        <v>1700</v>
      </c>
      <c r="J428" s="8">
        <f t="shared" si="70"/>
        <v>0</v>
      </c>
      <c r="K428" s="102">
        <f>Итого!$B$17</f>
        <v>0</v>
      </c>
      <c r="L428" s="87">
        <f t="shared" si="69"/>
        <v>1700</v>
      </c>
      <c r="M428" s="240">
        <f t="shared" si="71"/>
        <v>0</v>
      </c>
      <c r="N428" s="40"/>
    </row>
    <row r="429" spans="1:17" ht="14.4" customHeight="1">
      <c r="A429" s="521"/>
      <c r="B429" s="517"/>
      <c r="C429" s="518"/>
      <c r="D429" s="513"/>
      <c r="E429" s="514"/>
      <c r="F429" s="510"/>
      <c r="G429" s="13">
        <v>50</v>
      </c>
      <c r="H429" s="353"/>
      <c r="I429" s="93">
        <v>1700</v>
      </c>
      <c r="J429" s="8">
        <f t="shared" si="70"/>
        <v>0</v>
      </c>
      <c r="K429" s="102">
        <f>Итого!$B$17</f>
        <v>0</v>
      </c>
      <c r="L429" s="87">
        <f t="shared" si="69"/>
        <v>1700</v>
      </c>
      <c r="M429" s="240">
        <f t="shared" si="71"/>
        <v>0</v>
      </c>
      <c r="N429" s="40"/>
    </row>
    <row r="430" spans="1:17" ht="14.4" customHeight="1">
      <c r="A430" s="521"/>
      <c r="B430" s="517"/>
      <c r="C430" s="518"/>
      <c r="D430" s="513"/>
      <c r="E430" s="514"/>
      <c r="F430" s="510"/>
      <c r="G430" s="50">
        <v>52</v>
      </c>
      <c r="H430" s="354"/>
      <c r="I430" s="93">
        <v>1700</v>
      </c>
      <c r="J430" s="8">
        <f t="shared" si="70"/>
        <v>0</v>
      </c>
      <c r="K430" s="102">
        <f>Итого!$B$17</f>
        <v>0</v>
      </c>
      <c r="L430" s="87">
        <f t="shared" si="69"/>
        <v>1700</v>
      </c>
      <c r="M430" s="240">
        <f t="shared" si="71"/>
        <v>0</v>
      </c>
      <c r="N430" s="241"/>
    </row>
    <row r="431" spans="1:17" ht="14.4" customHeight="1">
      <c r="A431" s="521"/>
      <c r="B431" s="517"/>
      <c r="C431" s="518"/>
      <c r="D431" s="513"/>
      <c r="E431" s="514"/>
      <c r="F431" s="510"/>
      <c r="G431" s="13">
        <v>54</v>
      </c>
      <c r="H431" s="353"/>
      <c r="I431" s="93">
        <v>1700</v>
      </c>
      <c r="J431" s="8">
        <f>I431*H431</f>
        <v>0</v>
      </c>
      <c r="K431" s="102">
        <f>Итого!$B$17</f>
        <v>0</v>
      </c>
      <c r="L431" s="87">
        <f t="shared" si="69"/>
        <v>1700</v>
      </c>
      <c r="M431" s="240">
        <f t="shared" si="71"/>
        <v>0</v>
      </c>
      <c r="N431" s="40"/>
    </row>
    <row r="432" spans="1:17" ht="14.4" customHeight="1">
      <c r="A432" s="521"/>
      <c r="B432" s="517"/>
      <c r="C432" s="518"/>
      <c r="D432" s="513"/>
      <c r="E432" s="514"/>
      <c r="F432" s="510"/>
      <c r="G432" s="13">
        <v>56</v>
      </c>
      <c r="H432" s="353"/>
      <c r="I432" s="93">
        <v>1700</v>
      </c>
      <c r="J432" s="8">
        <f>I432*H432</f>
        <v>0</v>
      </c>
      <c r="K432" s="102">
        <f>Итого!$B$17</f>
        <v>0</v>
      </c>
      <c r="L432" s="87">
        <f t="shared" si="69"/>
        <v>1700</v>
      </c>
      <c r="M432" s="240">
        <f t="shared" si="71"/>
        <v>0</v>
      </c>
      <c r="N432" s="40"/>
    </row>
    <row r="433" spans="1:14" ht="14.4" customHeight="1">
      <c r="A433" s="521"/>
      <c r="B433" s="517"/>
      <c r="C433" s="518"/>
      <c r="D433" s="513"/>
      <c r="E433" s="514"/>
      <c r="F433" s="510"/>
      <c r="G433" s="13">
        <v>58</v>
      </c>
      <c r="H433" s="353"/>
      <c r="I433" s="93">
        <v>1700</v>
      </c>
      <c r="J433" s="8">
        <f t="shared" ref="J433:J434" si="72">I433*H433</f>
        <v>0</v>
      </c>
      <c r="K433" s="102">
        <f>Итого!$B$17</f>
        <v>0</v>
      </c>
      <c r="L433" s="87">
        <f t="shared" si="69"/>
        <v>1700</v>
      </c>
      <c r="M433" s="240">
        <f t="shared" si="71"/>
        <v>0</v>
      </c>
      <c r="N433" s="40"/>
    </row>
    <row r="434" spans="1:14" ht="14.4" customHeight="1">
      <c r="A434" s="522"/>
      <c r="B434" s="529"/>
      <c r="C434" s="530"/>
      <c r="D434" s="526"/>
      <c r="E434" s="527"/>
      <c r="F434" s="519"/>
      <c r="G434" s="13">
        <v>60</v>
      </c>
      <c r="H434" s="353"/>
      <c r="I434" s="93">
        <v>1700</v>
      </c>
      <c r="J434" s="8">
        <f t="shared" si="72"/>
        <v>0</v>
      </c>
      <c r="K434" s="102">
        <f>Итого!$B$17</f>
        <v>0</v>
      </c>
      <c r="L434" s="87">
        <f t="shared" si="69"/>
        <v>1700</v>
      </c>
      <c r="M434" s="240">
        <f t="shared" si="71"/>
        <v>0</v>
      </c>
      <c r="N434" s="40"/>
    </row>
    <row r="435" spans="1:14" ht="14.4" customHeight="1">
      <c r="A435" s="520">
        <v>341</v>
      </c>
      <c r="B435" s="528" t="s">
        <v>168</v>
      </c>
      <c r="C435" s="516"/>
      <c r="D435" s="511" t="s">
        <v>69</v>
      </c>
      <c r="E435" s="512"/>
      <c r="F435" s="509"/>
      <c r="G435" s="11"/>
      <c r="H435" s="11">
        <f>SUM(H436:H447)</f>
        <v>0</v>
      </c>
      <c r="I435" s="7"/>
      <c r="J435" s="7">
        <f>SUM(J436:J447)</f>
        <v>0</v>
      </c>
      <c r="K435" s="106"/>
      <c r="L435" s="86"/>
      <c r="M435" s="39">
        <f>SUM(M436:M447)</f>
        <v>0</v>
      </c>
      <c r="N435" s="34"/>
    </row>
    <row r="436" spans="1:14" ht="14.4" customHeight="1">
      <c r="A436" s="521"/>
      <c r="B436" s="517"/>
      <c r="C436" s="518"/>
      <c r="D436" s="513"/>
      <c r="E436" s="514"/>
      <c r="F436" s="510"/>
      <c r="G436" s="13">
        <v>34</v>
      </c>
      <c r="H436" s="353"/>
      <c r="I436" s="8">
        <v>2190</v>
      </c>
      <c r="J436" s="8">
        <f>I436*H436</f>
        <v>0</v>
      </c>
      <c r="K436" s="102">
        <f>Итого!$B$17</f>
        <v>0</v>
      </c>
      <c r="L436" s="87">
        <f t="shared" si="52"/>
        <v>2190</v>
      </c>
      <c r="M436" s="240">
        <f>L436*H436</f>
        <v>0</v>
      </c>
      <c r="N436" s="40"/>
    </row>
    <row r="437" spans="1:14" ht="14.4" customHeight="1">
      <c r="A437" s="521"/>
      <c r="B437" s="517"/>
      <c r="C437" s="518"/>
      <c r="D437" s="513"/>
      <c r="E437" s="514"/>
      <c r="F437" s="510"/>
      <c r="G437" s="13">
        <v>36</v>
      </c>
      <c r="H437" s="353"/>
      <c r="I437" s="8">
        <v>2190</v>
      </c>
      <c r="J437" s="8">
        <f t="shared" ref="J437:J447" si="73">I437*H437</f>
        <v>0</v>
      </c>
      <c r="K437" s="102">
        <f>Итого!$B$17</f>
        <v>0</v>
      </c>
      <c r="L437" s="87">
        <f t="shared" si="52"/>
        <v>2190</v>
      </c>
      <c r="M437" s="240">
        <f t="shared" ref="M437:M447" si="74">L437*H437</f>
        <v>0</v>
      </c>
      <c r="N437" s="40"/>
    </row>
    <row r="438" spans="1:14" ht="14.4" customHeight="1">
      <c r="A438" s="521"/>
      <c r="B438" s="517"/>
      <c r="C438" s="518"/>
      <c r="D438" s="513"/>
      <c r="E438" s="514"/>
      <c r="F438" s="510"/>
      <c r="G438" s="13">
        <v>38</v>
      </c>
      <c r="H438" s="353"/>
      <c r="I438" s="8">
        <v>2190</v>
      </c>
      <c r="J438" s="8">
        <f t="shared" si="73"/>
        <v>0</v>
      </c>
      <c r="K438" s="102">
        <f>Итого!$B$17</f>
        <v>0</v>
      </c>
      <c r="L438" s="87">
        <f t="shared" si="52"/>
        <v>2190</v>
      </c>
      <c r="M438" s="240">
        <f t="shared" si="74"/>
        <v>0</v>
      </c>
      <c r="N438" s="40"/>
    </row>
    <row r="439" spans="1:14" ht="14.4" customHeight="1">
      <c r="A439" s="521"/>
      <c r="B439" s="517"/>
      <c r="C439" s="518"/>
      <c r="D439" s="513"/>
      <c r="E439" s="514"/>
      <c r="F439" s="510"/>
      <c r="G439" s="13">
        <v>40</v>
      </c>
      <c r="H439" s="353"/>
      <c r="I439" s="8">
        <v>2190</v>
      </c>
      <c r="J439" s="8">
        <f t="shared" si="73"/>
        <v>0</v>
      </c>
      <c r="K439" s="102">
        <f>Итого!$B$17</f>
        <v>0</v>
      </c>
      <c r="L439" s="87">
        <f t="shared" si="52"/>
        <v>2190</v>
      </c>
      <c r="M439" s="240">
        <f t="shared" si="74"/>
        <v>0</v>
      </c>
      <c r="N439" s="40"/>
    </row>
    <row r="440" spans="1:14" ht="14.4" customHeight="1">
      <c r="A440" s="521"/>
      <c r="B440" s="517"/>
      <c r="C440" s="518"/>
      <c r="D440" s="513"/>
      <c r="E440" s="514"/>
      <c r="F440" s="510"/>
      <c r="G440" s="13">
        <v>42</v>
      </c>
      <c r="H440" s="353"/>
      <c r="I440" s="8">
        <v>2190</v>
      </c>
      <c r="J440" s="8">
        <f t="shared" si="73"/>
        <v>0</v>
      </c>
      <c r="K440" s="102">
        <f>Итого!$B$17</f>
        <v>0</v>
      </c>
      <c r="L440" s="87">
        <f t="shared" si="52"/>
        <v>2190</v>
      </c>
      <c r="M440" s="240">
        <f t="shared" si="74"/>
        <v>0</v>
      </c>
      <c r="N440" s="40"/>
    </row>
    <row r="441" spans="1:14" ht="14.4" customHeight="1">
      <c r="A441" s="521"/>
      <c r="B441" s="517"/>
      <c r="C441" s="518"/>
      <c r="D441" s="513"/>
      <c r="E441" s="514"/>
      <c r="F441" s="510"/>
      <c r="G441" s="13">
        <v>44</v>
      </c>
      <c r="H441" s="353"/>
      <c r="I441" s="8">
        <v>2190</v>
      </c>
      <c r="J441" s="8">
        <f t="shared" si="73"/>
        <v>0</v>
      </c>
      <c r="K441" s="102">
        <f>Итого!$B$17</f>
        <v>0</v>
      </c>
      <c r="L441" s="87">
        <f t="shared" si="52"/>
        <v>2190</v>
      </c>
      <c r="M441" s="240">
        <f t="shared" si="74"/>
        <v>0</v>
      </c>
      <c r="N441" s="40"/>
    </row>
    <row r="442" spans="1:14" ht="14.4" customHeight="1">
      <c r="A442" s="521"/>
      <c r="B442" s="517"/>
      <c r="C442" s="518"/>
      <c r="D442" s="513"/>
      <c r="E442" s="514"/>
      <c r="F442" s="510"/>
      <c r="G442" s="13">
        <v>46</v>
      </c>
      <c r="H442" s="353"/>
      <c r="I442" s="8">
        <v>2190</v>
      </c>
      <c r="J442" s="8">
        <f t="shared" si="73"/>
        <v>0</v>
      </c>
      <c r="K442" s="102">
        <f>Итого!$B$17</f>
        <v>0</v>
      </c>
      <c r="L442" s="87">
        <f t="shared" ref="L442:L492" si="75">PRODUCT(I442,1-K442)</f>
        <v>2190</v>
      </c>
      <c r="M442" s="240">
        <f t="shared" si="74"/>
        <v>0</v>
      </c>
      <c r="N442" s="40"/>
    </row>
    <row r="443" spans="1:14" ht="14.4" customHeight="1">
      <c r="A443" s="521"/>
      <c r="B443" s="517"/>
      <c r="C443" s="518"/>
      <c r="D443" s="513"/>
      <c r="E443" s="514"/>
      <c r="F443" s="510"/>
      <c r="G443" s="13">
        <v>48</v>
      </c>
      <c r="H443" s="353"/>
      <c r="I443" s="8">
        <v>2190</v>
      </c>
      <c r="J443" s="8">
        <f t="shared" si="73"/>
        <v>0</v>
      </c>
      <c r="K443" s="102">
        <f>Итого!$B$17</f>
        <v>0</v>
      </c>
      <c r="L443" s="87">
        <f t="shared" si="75"/>
        <v>2190</v>
      </c>
      <c r="M443" s="240">
        <f t="shared" si="74"/>
        <v>0</v>
      </c>
      <c r="N443" s="40"/>
    </row>
    <row r="444" spans="1:14" ht="14.4" customHeight="1">
      <c r="A444" s="521"/>
      <c r="B444" s="517"/>
      <c r="C444" s="518"/>
      <c r="D444" s="513"/>
      <c r="E444" s="514"/>
      <c r="F444" s="510"/>
      <c r="G444" s="13">
        <v>50</v>
      </c>
      <c r="H444" s="353"/>
      <c r="I444" s="8">
        <v>2190</v>
      </c>
      <c r="J444" s="8">
        <f t="shared" si="73"/>
        <v>0</v>
      </c>
      <c r="K444" s="102">
        <f>Итого!$B$17</f>
        <v>0</v>
      </c>
      <c r="L444" s="87">
        <f t="shared" si="75"/>
        <v>2190</v>
      </c>
      <c r="M444" s="240">
        <f t="shared" si="74"/>
        <v>0</v>
      </c>
      <c r="N444" s="40"/>
    </row>
    <row r="445" spans="1:14" ht="14.4" customHeight="1">
      <c r="A445" s="521"/>
      <c r="B445" s="517"/>
      <c r="C445" s="518"/>
      <c r="D445" s="513"/>
      <c r="E445" s="514"/>
      <c r="F445" s="510"/>
      <c r="G445" s="13">
        <v>52</v>
      </c>
      <c r="H445" s="353"/>
      <c r="I445" s="8">
        <v>2190</v>
      </c>
      <c r="J445" s="8">
        <f t="shared" si="73"/>
        <v>0</v>
      </c>
      <c r="K445" s="102">
        <f>Итого!$B$17</f>
        <v>0</v>
      </c>
      <c r="L445" s="87">
        <f t="shared" si="75"/>
        <v>2190</v>
      </c>
      <c r="M445" s="240">
        <f t="shared" si="74"/>
        <v>0</v>
      </c>
      <c r="N445" s="40"/>
    </row>
    <row r="446" spans="1:14" ht="14.4" customHeight="1">
      <c r="A446" s="521"/>
      <c r="B446" s="517"/>
      <c r="C446" s="518"/>
      <c r="D446" s="513"/>
      <c r="E446" s="514"/>
      <c r="F446" s="510"/>
      <c r="G446" s="13">
        <v>54</v>
      </c>
      <c r="H446" s="353"/>
      <c r="I446" s="8">
        <v>2190</v>
      </c>
      <c r="J446" s="8">
        <f>I446*H446</f>
        <v>0</v>
      </c>
      <c r="K446" s="102">
        <f>Итого!$B$17</f>
        <v>0</v>
      </c>
      <c r="L446" s="87">
        <f t="shared" si="75"/>
        <v>2190</v>
      </c>
      <c r="M446" s="240">
        <f t="shared" si="74"/>
        <v>0</v>
      </c>
      <c r="N446" s="40"/>
    </row>
    <row r="447" spans="1:14" ht="14.4" customHeight="1">
      <c r="A447" s="522"/>
      <c r="B447" s="529"/>
      <c r="C447" s="530"/>
      <c r="D447" s="526"/>
      <c r="E447" s="527"/>
      <c r="F447" s="519"/>
      <c r="G447" s="13">
        <v>56</v>
      </c>
      <c r="H447" s="353"/>
      <c r="I447" s="8">
        <v>2190</v>
      </c>
      <c r="J447" s="8">
        <f t="shared" si="73"/>
        <v>0</v>
      </c>
      <c r="K447" s="102">
        <f>Итого!$B$17</f>
        <v>0</v>
      </c>
      <c r="L447" s="87">
        <f t="shared" si="75"/>
        <v>2190</v>
      </c>
      <c r="M447" s="240">
        <f t="shared" si="74"/>
        <v>0</v>
      </c>
      <c r="N447" s="40"/>
    </row>
    <row r="448" spans="1:14" ht="14.7" customHeight="1">
      <c r="A448" s="520" t="s">
        <v>590</v>
      </c>
      <c r="B448" s="515" t="s">
        <v>167</v>
      </c>
      <c r="C448" s="516"/>
      <c r="D448" s="511" t="s">
        <v>599</v>
      </c>
      <c r="E448" s="512"/>
      <c r="F448" s="509"/>
      <c r="G448" s="11"/>
      <c r="H448" s="11">
        <f>SUM(H449:H454)</f>
        <v>0</v>
      </c>
      <c r="I448" s="7"/>
      <c r="J448" s="7">
        <f>SUM(J449:J454)</f>
        <v>0</v>
      </c>
      <c r="K448" s="106"/>
      <c r="L448" s="86"/>
      <c r="M448" s="39">
        <f>SUM(M449:M454)</f>
        <v>0</v>
      </c>
      <c r="N448" s="34"/>
    </row>
    <row r="449" spans="1:14" s="62" customFormat="1" ht="14.7" customHeight="1">
      <c r="A449" s="521"/>
      <c r="B449" s="517"/>
      <c r="C449" s="518"/>
      <c r="D449" s="513"/>
      <c r="E449" s="514"/>
      <c r="F449" s="510"/>
      <c r="G449" s="13">
        <v>40</v>
      </c>
      <c r="H449" s="353"/>
      <c r="I449" s="8">
        <v>1700</v>
      </c>
      <c r="J449" s="8">
        <f t="shared" ref="J449:J454" si="76">I449*H449</f>
        <v>0</v>
      </c>
      <c r="K449" s="102">
        <f>Итого!$B$17</f>
        <v>0</v>
      </c>
      <c r="L449" s="87">
        <f t="shared" si="75"/>
        <v>1700</v>
      </c>
      <c r="M449" s="240">
        <f t="shared" ref="M449:M454" si="77">L449*H449</f>
        <v>0</v>
      </c>
      <c r="N449" s="40"/>
    </row>
    <row r="450" spans="1:14" s="62" customFormat="1" ht="14.7" customHeight="1">
      <c r="A450" s="521"/>
      <c r="B450" s="517"/>
      <c r="C450" s="518"/>
      <c r="D450" s="513"/>
      <c r="E450" s="514"/>
      <c r="F450" s="510"/>
      <c r="G450" s="13">
        <v>42</v>
      </c>
      <c r="H450" s="353"/>
      <c r="I450" s="8">
        <v>1700</v>
      </c>
      <c r="J450" s="8">
        <f t="shared" si="76"/>
        <v>0</v>
      </c>
      <c r="K450" s="102">
        <f>Итого!$B$17</f>
        <v>0</v>
      </c>
      <c r="L450" s="87">
        <f t="shared" si="75"/>
        <v>1700</v>
      </c>
      <c r="M450" s="240">
        <f t="shared" si="77"/>
        <v>0</v>
      </c>
      <c r="N450" s="40"/>
    </row>
    <row r="451" spans="1:14" s="62" customFormat="1" ht="14.7" customHeight="1">
      <c r="A451" s="521"/>
      <c r="B451" s="517"/>
      <c r="C451" s="518"/>
      <c r="D451" s="513"/>
      <c r="E451" s="514"/>
      <c r="F451" s="510"/>
      <c r="G451" s="13">
        <v>44</v>
      </c>
      <c r="H451" s="353"/>
      <c r="I451" s="8">
        <v>1700</v>
      </c>
      <c r="J451" s="8">
        <f t="shared" si="76"/>
        <v>0</v>
      </c>
      <c r="K451" s="102">
        <f>Итого!$B$17</f>
        <v>0</v>
      </c>
      <c r="L451" s="87">
        <f t="shared" si="75"/>
        <v>1700</v>
      </c>
      <c r="M451" s="240">
        <f t="shared" si="77"/>
        <v>0</v>
      </c>
      <c r="N451" s="40"/>
    </row>
    <row r="452" spans="1:14" s="62" customFormat="1" ht="14.7" customHeight="1">
      <c r="A452" s="521"/>
      <c r="B452" s="517"/>
      <c r="C452" s="518"/>
      <c r="D452" s="513"/>
      <c r="E452" s="514"/>
      <c r="F452" s="510"/>
      <c r="G452" s="13">
        <v>46</v>
      </c>
      <c r="H452" s="353"/>
      <c r="I452" s="8">
        <v>1700</v>
      </c>
      <c r="J452" s="8">
        <f t="shared" si="76"/>
        <v>0</v>
      </c>
      <c r="K452" s="102">
        <f>Итого!$B$17</f>
        <v>0</v>
      </c>
      <c r="L452" s="87">
        <f t="shared" si="75"/>
        <v>1700</v>
      </c>
      <c r="M452" s="240">
        <f t="shared" si="77"/>
        <v>0</v>
      </c>
      <c r="N452" s="40"/>
    </row>
    <row r="453" spans="1:14" s="62" customFormat="1" ht="14.7" customHeight="1">
      <c r="A453" s="521"/>
      <c r="B453" s="517"/>
      <c r="C453" s="518"/>
      <c r="D453" s="513"/>
      <c r="E453" s="514"/>
      <c r="F453" s="510"/>
      <c r="G453" s="13">
        <v>48</v>
      </c>
      <c r="H453" s="353"/>
      <c r="I453" s="8">
        <v>1700</v>
      </c>
      <c r="J453" s="8">
        <f t="shared" si="76"/>
        <v>0</v>
      </c>
      <c r="K453" s="102">
        <f>Итого!$B$17</f>
        <v>0</v>
      </c>
      <c r="L453" s="87">
        <f t="shared" si="75"/>
        <v>1700</v>
      </c>
      <c r="M453" s="240">
        <f t="shared" si="77"/>
        <v>0</v>
      </c>
      <c r="N453" s="40"/>
    </row>
    <row r="454" spans="1:14" s="62" customFormat="1" ht="25.95" customHeight="1">
      <c r="A454" s="521"/>
      <c r="B454" s="517"/>
      <c r="C454" s="518"/>
      <c r="D454" s="513"/>
      <c r="E454" s="514"/>
      <c r="F454" s="510"/>
      <c r="G454" s="13">
        <v>50</v>
      </c>
      <c r="H454" s="353"/>
      <c r="I454" s="8">
        <v>1700</v>
      </c>
      <c r="J454" s="8">
        <f t="shared" si="76"/>
        <v>0</v>
      </c>
      <c r="K454" s="102">
        <f>Итого!$B$17</f>
        <v>0</v>
      </c>
      <c r="L454" s="87">
        <f t="shared" si="75"/>
        <v>1700</v>
      </c>
      <c r="M454" s="240">
        <f t="shared" si="77"/>
        <v>0</v>
      </c>
      <c r="N454" s="40"/>
    </row>
    <row r="455" spans="1:14" ht="14.4" customHeight="1">
      <c r="A455" s="506" t="s">
        <v>686</v>
      </c>
      <c r="B455" s="528" t="s">
        <v>687</v>
      </c>
      <c r="C455" s="516"/>
      <c r="D455" s="511" t="s">
        <v>171</v>
      </c>
      <c r="E455" s="512"/>
      <c r="F455" s="509"/>
      <c r="G455" s="11"/>
      <c r="H455" s="11">
        <f>SUM(H456:H466)</f>
        <v>0</v>
      </c>
      <c r="I455" s="7"/>
      <c r="J455" s="7">
        <f>SUM(J456:J466)</f>
        <v>0</v>
      </c>
      <c r="K455" s="106"/>
      <c r="L455" s="86"/>
      <c r="M455" s="39">
        <f>SUM(M456:M466)</f>
        <v>0</v>
      </c>
      <c r="N455" s="34"/>
    </row>
    <row r="456" spans="1:14" ht="14.4" customHeight="1">
      <c r="A456" s="507"/>
      <c r="B456" s="517"/>
      <c r="C456" s="518"/>
      <c r="D456" s="513"/>
      <c r="E456" s="514"/>
      <c r="F456" s="510"/>
      <c r="G456" s="13">
        <v>34</v>
      </c>
      <c r="H456" s="353"/>
      <c r="I456" s="8">
        <v>1500</v>
      </c>
      <c r="J456" s="8">
        <f>I456*H456</f>
        <v>0</v>
      </c>
      <c r="K456" s="102">
        <f>Итого!$B$17</f>
        <v>0</v>
      </c>
      <c r="L456" s="87">
        <f t="shared" si="75"/>
        <v>1500</v>
      </c>
      <c r="M456" s="240">
        <f>L456*H456</f>
        <v>0</v>
      </c>
      <c r="N456" s="40"/>
    </row>
    <row r="457" spans="1:14" ht="14.4" customHeight="1">
      <c r="A457" s="507"/>
      <c r="B457" s="517"/>
      <c r="C457" s="518"/>
      <c r="D457" s="513"/>
      <c r="E457" s="514"/>
      <c r="F457" s="510"/>
      <c r="G457" s="13">
        <v>36</v>
      </c>
      <c r="H457" s="353"/>
      <c r="I457" s="8">
        <v>1500</v>
      </c>
      <c r="J457" s="8">
        <f t="shared" ref="J457:J466" si="78">I457*H457</f>
        <v>0</v>
      </c>
      <c r="K457" s="102">
        <f>Итого!$B$17</f>
        <v>0</v>
      </c>
      <c r="L457" s="87">
        <f t="shared" si="75"/>
        <v>1500</v>
      </c>
      <c r="M457" s="240">
        <f t="shared" ref="M457:M466" si="79">L457*H457</f>
        <v>0</v>
      </c>
      <c r="N457" s="40"/>
    </row>
    <row r="458" spans="1:14" ht="14.4" customHeight="1">
      <c r="A458" s="507"/>
      <c r="B458" s="517"/>
      <c r="C458" s="518"/>
      <c r="D458" s="513"/>
      <c r="E458" s="514"/>
      <c r="F458" s="510"/>
      <c r="G458" s="13">
        <v>38</v>
      </c>
      <c r="H458" s="353"/>
      <c r="I458" s="8">
        <v>1500</v>
      </c>
      <c r="J458" s="8">
        <f t="shared" si="78"/>
        <v>0</v>
      </c>
      <c r="K458" s="102">
        <f>Итого!$B$17</f>
        <v>0</v>
      </c>
      <c r="L458" s="87">
        <f t="shared" si="75"/>
        <v>1500</v>
      </c>
      <c r="M458" s="240">
        <f t="shared" si="79"/>
        <v>0</v>
      </c>
      <c r="N458" s="40"/>
    </row>
    <row r="459" spans="1:14" ht="14.4" customHeight="1">
      <c r="A459" s="507"/>
      <c r="B459" s="517"/>
      <c r="C459" s="518"/>
      <c r="D459" s="513"/>
      <c r="E459" s="514"/>
      <c r="F459" s="510"/>
      <c r="G459" s="13">
        <v>40</v>
      </c>
      <c r="H459" s="353"/>
      <c r="I459" s="8">
        <v>1500</v>
      </c>
      <c r="J459" s="8">
        <f t="shared" si="78"/>
        <v>0</v>
      </c>
      <c r="K459" s="102">
        <f>Итого!$B$17</f>
        <v>0</v>
      </c>
      <c r="L459" s="87">
        <f t="shared" si="75"/>
        <v>1500</v>
      </c>
      <c r="M459" s="240">
        <f t="shared" si="79"/>
        <v>0</v>
      </c>
      <c r="N459" s="40"/>
    </row>
    <row r="460" spans="1:14" ht="14.4" customHeight="1">
      <c r="A460" s="507"/>
      <c r="B460" s="517"/>
      <c r="C460" s="518"/>
      <c r="D460" s="513"/>
      <c r="E460" s="514"/>
      <c r="F460" s="510"/>
      <c r="G460" s="13">
        <v>42</v>
      </c>
      <c r="H460" s="353"/>
      <c r="I460" s="8">
        <v>1500</v>
      </c>
      <c r="J460" s="8">
        <f t="shared" si="78"/>
        <v>0</v>
      </c>
      <c r="K460" s="102">
        <f>Итого!$B$17</f>
        <v>0</v>
      </c>
      <c r="L460" s="87">
        <f t="shared" si="75"/>
        <v>1500</v>
      </c>
      <c r="M460" s="240">
        <f t="shared" si="79"/>
        <v>0</v>
      </c>
      <c r="N460" s="40"/>
    </row>
    <row r="461" spans="1:14" ht="14.4" customHeight="1">
      <c r="A461" s="507"/>
      <c r="B461" s="517"/>
      <c r="C461" s="518"/>
      <c r="D461" s="513"/>
      <c r="E461" s="514"/>
      <c r="F461" s="510"/>
      <c r="G461" s="13">
        <v>44</v>
      </c>
      <c r="H461" s="353"/>
      <c r="I461" s="8">
        <v>1500</v>
      </c>
      <c r="J461" s="8">
        <f t="shared" si="78"/>
        <v>0</v>
      </c>
      <c r="K461" s="102">
        <f>Итого!$B$17</f>
        <v>0</v>
      </c>
      <c r="L461" s="87">
        <f t="shared" si="75"/>
        <v>1500</v>
      </c>
      <c r="M461" s="240">
        <f t="shared" si="79"/>
        <v>0</v>
      </c>
      <c r="N461" s="40"/>
    </row>
    <row r="462" spans="1:14" ht="14.4" customHeight="1">
      <c r="A462" s="507"/>
      <c r="B462" s="517"/>
      <c r="C462" s="518"/>
      <c r="D462" s="513"/>
      <c r="E462" s="514"/>
      <c r="F462" s="510"/>
      <c r="G462" s="13">
        <v>46</v>
      </c>
      <c r="H462" s="353"/>
      <c r="I462" s="8">
        <v>1500</v>
      </c>
      <c r="J462" s="8">
        <f t="shared" si="78"/>
        <v>0</v>
      </c>
      <c r="K462" s="102">
        <f>Итого!$B$17</f>
        <v>0</v>
      </c>
      <c r="L462" s="87">
        <f t="shared" si="75"/>
        <v>1500</v>
      </c>
      <c r="M462" s="240">
        <f t="shared" si="79"/>
        <v>0</v>
      </c>
      <c r="N462" s="40"/>
    </row>
    <row r="463" spans="1:14" ht="14.4" customHeight="1">
      <c r="A463" s="507"/>
      <c r="B463" s="517"/>
      <c r="C463" s="518"/>
      <c r="D463" s="513"/>
      <c r="E463" s="514"/>
      <c r="F463" s="510"/>
      <c r="G463" s="13">
        <v>48</v>
      </c>
      <c r="H463" s="353"/>
      <c r="I463" s="8">
        <v>1500</v>
      </c>
      <c r="J463" s="8">
        <f t="shared" si="78"/>
        <v>0</v>
      </c>
      <c r="K463" s="102">
        <f>Итого!$B$17</f>
        <v>0</v>
      </c>
      <c r="L463" s="87">
        <f t="shared" si="75"/>
        <v>1500</v>
      </c>
      <c r="M463" s="240">
        <f t="shared" si="79"/>
        <v>0</v>
      </c>
      <c r="N463" s="40"/>
    </row>
    <row r="464" spans="1:14" ht="14.4" customHeight="1">
      <c r="A464" s="507"/>
      <c r="B464" s="517"/>
      <c r="C464" s="518"/>
      <c r="D464" s="513"/>
      <c r="E464" s="514"/>
      <c r="F464" s="510"/>
      <c r="G464" s="13">
        <v>50</v>
      </c>
      <c r="H464" s="353"/>
      <c r="I464" s="8">
        <v>1500</v>
      </c>
      <c r="J464" s="8">
        <f t="shared" si="78"/>
        <v>0</v>
      </c>
      <c r="K464" s="102">
        <f>Итого!$B$17</f>
        <v>0</v>
      </c>
      <c r="L464" s="87">
        <f t="shared" si="75"/>
        <v>1500</v>
      </c>
      <c r="M464" s="240">
        <f t="shared" si="79"/>
        <v>0</v>
      </c>
      <c r="N464" s="40"/>
    </row>
    <row r="465" spans="1:14" ht="14.4" customHeight="1">
      <c r="A465" s="507"/>
      <c r="B465" s="517"/>
      <c r="C465" s="518"/>
      <c r="D465" s="513"/>
      <c r="E465" s="514"/>
      <c r="F465" s="510"/>
      <c r="G465" s="13">
        <v>52</v>
      </c>
      <c r="H465" s="353"/>
      <c r="I465" s="8">
        <v>1500</v>
      </c>
      <c r="J465" s="8">
        <f t="shared" si="78"/>
        <v>0</v>
      </c>
      <c r="K465" s="102">
        <f>Итого!$B$17</f>
        <v>0</v>
      </c>
      <c r="L465" s="87">
        <f t="shared" si="75"/>
        <v>1500</v>
      </c>
      <c r="M465" s="240">
        <f t="shared" si="79"/>
        <v>0</v>
      </c>
      <c r="N465" s="40"/>
    </row>
    <row r="466" spans="1:14" ht="14.4" customHeight="1">
      <c r="A466" s="508"/>
      <c r="B466" s="529"/>
      <c r="C466" s="530"/>
      <c r="D466" s="526"/>
      <c r="E466" s="527"/>
      <c r="F466" s="519"/>
      <c r="G466" s="13">
        <v>54</v>
      </c>
      <c r="H466" s="353"/>
      <c r="I466" s="8">
        <v>1500</v>
      </c>
      <c r="J466" s="8">
        <f t="shared" si="78"/>
        <v>0</v>
      </c>
      <c r="K466" s="102">
        <f>Итого!$B$17</f>
        <v>0</v>
      </c>
      <c r="L466" s="87">
        <f t="shared" si="75"/>
        <v>1500</v>
      </c>
      <c r="M466" s="240">
        <f t="shared" si="79"/>
        <v>0</v>
      </c>
      <c r="N466" s="40"/>
    </row>
    <row r="467" spans="1:14" ht="14.4" customHeight="1">
      <c r="A467" s="520" t="s">
        <v>70</v>
      </c>
      <c r="B467" s="528" t="s">
        <v>72</v>
      </c>
      <c r="C467" s="516"/>
      <c r="D467" s="511" t="s">
        <v>151</v>
      </c>
      <c r="E467" s="512"/>
      <c r="F467" s="509"/>
      <c r="G467" s="11"/>
      <c r="H467" s="11">
        <f>SUM(H468:H481)</f>
        <v>0</v>
      </c>
      <c r="I467" s="7"/>
      <c r="J467" s="7">
        <f>SUM(J468:J481)</f>
        <v>0</v>
      </c>
      <c r="K467" s="106"/>
      <c r="L467" s="86"/>
      <c r="M467" s="39">
        <f>SUM(M468:M481)</f>
        <v>0</v>
      </c>
      <c r="N467" s="34"/>
    </row>
    <row r="468" spans="1:14" ht="14.4" customHeight="1">
      <c r="A468" s="521"/>
      <c r="B468" s="517"/>
      <c r="C468" s="518"/>
      <c r="D468" s="513"/>
      <c r="E468" s="514"/>
      <c r="F468" s="510"/>
      <c r="G468" s="13">
        <v>34</v>
      </c>
      <c r="H468" s="353"/>
      <c r="I468" s="8">
        <v>1199</v>
      </c>
      <c r="J468" s="8">
        <f>I468*H468</f>
        <v>0</v>
      </c>
      <c r="K468" s="102">
        <f>Итого!$B$17</f>
        <v>0</v>
      </c>
      <c r="L468" s="87">
        <f t="shared" si="75"/>
        <v>1199</v>
      </c>
      <c r="M468" s="240">
        <f>L468*H468</f>
        <v>0</v>
      </c>
      <c r="N468" s="40"/>
    </row>
    <row r="469" spans="1:14" ht="14.4" customHeight="1">
      <c r="A469" s="521"/>
      <c r="B469" s="517"/>
      <c r="C469" s="518"/>
      <c r="D469" s="513"/>
      <c r="E469" s="514"/>
      <c r="F469" s="510"/>
      <c r="G469" s="13">
        <v>36</v>
      </c>
      <c r="H469" s="353"/>
      <c r="I469" s="8">
        <v>1199</v>
      </c>
      <c r="J469" s="8">
        <f t="shared" ref="J469:J481" si="80">I469*H469</f>
        <v>0</v>
      </c>
      <c r="K469" s="102">
        <f>Итого!$B$17</f>
        <v>0</v>
      </c>
      <c r="L469" s="87">
        <f t="shared" si="75"/>
        <v>1199</v>
      </c>
      <c r="M469" s="240">
        <f t="shared" ref="M469:M481" si="81">L469*H469</f>
        <v>0</v>
      </c>
      <c r="N469" s="40"/>
    </row>
    <row r="470" spans="1:14" ht="14.4" customHeight="1">
      <c r="A470" s="521"/>
      <c r="B470" s="517"/>
      <c r="C470" s="518"/>
      <c r="D470" s="513"/>
      <c r="E470" s="514"/>
      <c r="F470" s="510"/>
      <c r="G470" s="13">
        <v>38</v>
      </c>
      <c r="H470" s="353"/>
      <c r="I470" s="8">
        <v>1199</v>
      </c>
      <c r="J470" s="8">
        <f t="shared" si="80"/>
        <v>0</v>
      </c>
      <c r="K470" s="102">
        <f>Итого!$B$17</f>
        <v>0</v>
      </c>
      <c r="L470" s="87">
        <f t="shared" si="75"/>
        <v>1199</v>
      </c>
      <c r="M470" s="240">
        <f t="shared" si="81"/>
        <v>0</v>
      </c>
      <c r="N470" s="40"/>
    </row>
    <row r="471" spans="1:14" ht="14.4" customHeight="1">
      <c r="A471" s="521"/>
      <c r="B471" s="517"/>
      <c r="C471" s="518"/>
      <c r="D471" s="513"/>
      <c r="E471" s="514"/>
      <c r="F471" s="510"/>
      <c r="G471" s="13">
        <v>40</v>
      </c>
      <c r="H471" s="353"/>
      <c r="I471" s="8">
        <v>1199</v>
      </c>
      <c r="J471" s="8">
        <f t="shared" si="80"/>
        <v>0</v>
      </c>
      <c r="K471" s="102">
        <f>Итого!$B$17</f>
        <v>0</v>
      </c>
      <c r="L471" s="87">
        <f t="shared" si="75"/>
        <v>1199</v>
      </c>
      <c r="M471" s="240">
        <f t="shared" si="81"/>
        <v>0</v>
      </c>
      <c r="N471" s="40"/>
    </row>
    <row r="472" spans="1:14" ht="14.4" customHeight="1">
      <c r="A472" s="521"/>
      <c r="B472" s="517"/>
      <c r="C472" s="518"/>
      <c r="D472" s="513"/>
      <c r="E472" s="514"/>
      <c r="F472" s="510"/>
      <c r="G472" s="13">
        <v>42</v>
      </c>
      <c r="H472" s="353"/>
      <c r="I472" s="8">
        <v>1199</v>
      </c>
      <c r="J472" s="8">
        <f t="shared" si="80"/>
        <v>0</v>
      </c>
      <c r="K472" s="102">
        <f>Итого!$B$17</f>
        <v>0</v>
      </c>
      <c r="L472" s="87">
        <f t="shared" si="75"/>
        <v>1199</v>
      </c>
      <c r="M472" s="240">
        <f t="shared" si="81"/>
        <v>0</v>
      </c>
      <c r="N472" s="40"/>
    </row>
    <row r="473" spans="1:14" ht="14.4" customHeight="1">
      <c r="A473" s="521"/>
      <c r="B473" s="517"/>
      <c r="C473" s="518"/>
      <c r="D473" s="513"/>
      <c r="E473" s="514"/>
      <c r="F473" s="510"/>
      <c r="G473" s="13">
        <v>44</v>
      </c>
      <c r="H473" s="353"/>
      <c r="I473" s="8">
        <v>1199</v>
      </c>
      <c r="J473" s="8">
        <f t="shared" si="80"/>
        <v>0</v>
      </c>
      <c r="K473" s="102">
        <f>Итого!$B$17</f>
        <v>0</v>
      </c>
      <c r="L473" s="87">
        <f t="shared" si="75"/>
        <v>1199</v>
      </c>
      <c r="M473" s="240">
        <f t="shared" si="81"/>
        <v>0</v>
      </c>
      <c r="N473" s="40"/>
    </row>
    <row r="474" spans="1:14" ht="14.4" customHeight="1">
      <c r="A474" s="521"/>
      <c r="B474" s="517"/>
      <c r="C474" s="518"/>
      <c r="D474" s="513"/>
      <c r="E474" s="514"/>
      <c r="F474" s="510"/>
      <c r="G474" s="13">
        <v>46</v>
      </c>
      <c r="H474" s="353"/>
      <c r="I474" s="8">
        <v>1199</v>
      </c>
      <c r="J474" s="8">
        <f t="shared" si="80"/>
        <v>0</v>
      </c>
      <c r="K474" s="102">
        <f>Итого!$B$17</f>
        <v>0</v>
      </c>
      <c r="L474" s="87">
        <f t="shared" si="75"/>
        <v>1199</v>
      </c>
      <c r="M474" s="240">
        <f t="shared" si="81"/>
        <v>0</v>
      </c>
      <c r="N474" s="40"/>
    </row>
    <row r="475" spans="1:14" ht="14.4" customHeight="1">
      <c r="A475" s="521"/>
      <c r="B475" s="517"/>
      <c r="C475" s="518"/>
      <c r="D475" s="513"/>
      <c r="E475" s="514"/>
      <c r="F475" s="510"/>
      <c r="G475" s="13">
        <v>48</v>
      </c>
      <c r="H475" s="353"/>
      <c r="I475" s="8">
        <v>1199</v>
      </c>
      <c r="J475" s="8">
        <f t="shared" si="80"/>
        <v>0</v>
      </c>
      <c r="K475" s="102">
        <f>Итого!$B$17</f>
        <v>0</v>
      </c>
      <c r="L475" s="87">
        <f t="shared" si="75"/>
        <v>1199</v>
      </c>
      <c r="M475" s="240">
        <f t="shared" si="81"/>
        <v>0</v>
      </c>
      <c r="N475" s="40"/>
    </row>
    <row r="476" spans="1:14" ht="14.4" customHeight="1">
      <c r="A476" s="521"/>
      <c r="B476" s="517"/>
      <c r="C476" s="518"/>
      <c r="D476" s="513"/>
      <c r="E476" s="514"/>
      <c r="F476" s="510"/>
      <c r="G476" s="13">
        <v>50</v>
      </c>
      <c r="H476" s="353"/>
      <c r="I476" s="8">
        <v>1199</v>
      </c>
      <c r="J476" s="8">
        <f t="shared" si="80"/>
        <v>0</v>
      </c>
      <c r="K476" s="102">
        <f>Итого!$B$17</f>
        <v>0</v>
      </c>
      <c r="L476" s="87">
        <f t="shared" si="75"/>
        <v>1199</v>
      </c>
      <c r="M476" s="240">
        <f t="shared" si="81"/>
        <v>0</v>
      </c>
      <c r="N476" s="40"/>
    </row>
    <row r="477" spans="1:14" ht="14.4" customHeight="1">
      <c r="A477" s="521"/>
      <c r="B477" s="517"/>
      <c r="C477" s="518"/>
      <c r="D477" s="513"/>
      <c r="E477" s="514"/>
      <c r="F477" s="510"/>
      <c r="G477" s="13">
        <v>52</v>
      </c>
      <c r="H477" s="353"/>
      <c r="I477" s="8">
        <v>1199</v>
      </c>
      <c r="J477" s="8">
        <f t="shared" si="80"/>
        <v>0</v>
      </c>
      <c r="K477" s="102">
        <f>Итого!$B$17</f>
        <v>0</v>
      </c>
      <c r="L477" s="87">
        <f t="shared" si="75"/>
        <v>1199</v>
      </c>
      <c r="M477" s="240">
        <f t="shared" si="81"/>
        <v>0</v>
      </c>
      <c r="N477" s="40"/>
    </row>
    <row r="478" spans="1:14" ht="14.4" customHeight="1">
      <c r="A478" s="521"/>
      <c r="B478" s="517"/>
      <c r="C478" s="518"/>
      <c r="D478" s="513"/>
      <c r="E478" s="514"/>
      <c r="F478" s="510"/>
      <c r="G478" s="13">
        <v>54</v>
      </c>
      <c r="H478" s="353"/>
      <c r="I478" s="8">
        <v>1199</v>
      </c>
      <c r="J478" s="8">
        <f t="shared" si="80"/>
        <v>0</v>
      </c>
      <c r="K478" s="102">
        <f>Итого!$B$17</f>
        <v>0</v>
      </c>
      <c r="L478" s="87">
        <f t="shared" si="75"/>
        <v>1199</v>
      </c>
      <c r="M478" s="240">
        <f t="shared" si="81"/>
        <v>0</v>
      </c>
      <c r="N478" s="40"/>
    </row>
    <row r="479" spans="1:14" ht="14.4" customHeight="1">
      <c r="A479" s="521"/>
      <c r="B479" s="517"/>
      <c r="C479" s="518"/>
      <c r="D479" s="513"/>
      <c r="E479" s="514"/>
      <c r="F479" s="510"/>
      <c r="G479" s="13">
        <v>56</v>
      </c>
      <c r="H479" s="353"/>
      <c r="I479" s="8">
        <v>1199</v>
      </c>
      <c r="J479" s="8">
        <f t="shared" si="80"/>
        <v>0</v>
      </c>
      <c r="K479" s="102">
        <f>Итого!$B$17</f>
        <v>0</v>
      </c>
      <c r="L479" s="87">
        <f t="shared" si="75"/>
        <v>1199</v>
      </c>
      <c r="M479" s="240">
        <f t="shared" si="81"/>
        <v>0</v>
      </c>
      <c r="N479" s="40"/>
    </row>
    <row r="480" spans="1:14" ht="14.4" customHeight="1">
      <c r="A480" s="521"/>
      <c r="B480" s="517"/>
      <c r="C480" s="518"/>
      <c r="D480" s="513"/>
      <c r="E480" s="514"/>
      <c r="F480" s="510"/>
      <c r="G480" s="13">
        <v>58</v>
      </c>
      <c r="H480" s="353"/>
      <c r="I480" s="8">
        <v>1199</v>
      </c>
      <c r="J480" s="8">
        <f t="shared" si="80"/>
        <v>0</v>
      </c>
      <c r="K480" s="102">
        <f>Итого!$B$17</f>
        <v>0</v>
      </c>
      <c r="L480" s="87">
        <f t="shared" si="75"/>
        <v>1199</v>
      </c>
      <c r="M480" s="240">
        <f t="shared" si="81"/>
        <v>0</v>
      </c>
      <c r="N480" s="40"/>
    </row>
    <row r="481" spans="1:14" ht="14.4" customHeight="1">
      <c r="A481" s="522"/>
      <c r="B481" s="529"/>
      <c r="C481" s="530"/>
      <c r="D481" s="526"/>
      <c r="E481" s="527"/>
      <c r="F481" s="519"/>
      <c r="G481" s="13">
        <v>60</v>
      </c>
      <c r="H481" s="353"/>
      <c r="I481" s="8">
        <v>1199</v>
      </c>
      <c r="J481" s="8">
        <f t="shared" si="80"/>
        <v>0</v>
      </c>
      <c r="K481" s="102">
        <f>Итого!$B$17</f>
        <v>0</v>
      </c>
      <c r="L481" s="87">
        <f t="shared" si="75"/>
        <v>1199</v>
      </c>
      <c r="M481" s="240">
        <f t="shared" si="81"/>
        <v>0</v>
      </c>
      <c r="N481" s="40"/>
    </row>
    <row r="482" spans="1:14" ht="14.4" customHeight="1">
      <c r="A482" s="520" t="s">
        <v>73</v>
      </c>
      <c r="B482" s="515" t="s">
        <v>71</v>
      </c>
      <c r="C482" s="516"/>
      <c r="D482" s="511" t="s">
        <v>151</v>
      </c>
      <c r="E482" s="512"/>
      <c r="F482" s="509"/>
      <c r="G482" s="11"/>
      <c r="H482" s="11">
        <f>SUM(H483:H496)</f>
        <v>0</v>
      </c>
      <c r="I482" s="7"/>
      <c r="J482" s="7">
        <f>SUM(J483:J496)</f>
        <v>0</v>
      </c>
      <c r="K482" s="106"/>
      <c r="L482" s="86"/>
      <c r="M482" s="39">
        <f>SUM(M483:M496)</f>
        <v>0</v>
      </c>
      <c r="N482" s="34"/>
    </row>
    <row r="483" spans="1:14" ht="14.4" customHeight="1">
      <c r="A483" s="521"/>
      <c r="B483" s="517"/>
      <c r="C483" s="518"/>
      <c r="D483" s="513"/>
      <c r="E483" s="514"/>
      <c r="F483" s="510"/>
      <c r="G483" s="13">
        <v>34</v>
      </c>
      <c r="H483" s="353"/>
      <c r="I483" s="8">
        <v>1199</v>
      </c>
      <c r="J483" s="8">
        <f>I483*H483</f>
        <v>0</v>
      </c>
      <c r="K483" s="102">
        <f>Итого!$B$17</f>
        <v>0</v>
      </c>
      <c r="L483" s="87">
        <f t="shared" si="75"/>
        <v>1199</v>
      </c>
      <c r="M483" s="240">
        <f>L483*H483</f>
        <v>0</v>
      </c>
      <c r="N483" s="40"/>
    </row>
    <row r="484" spans="1:14" ht="14.4" customHeight="1">
      <c r="A484" s="521"/>
      <c r="B484" s="517"/>
      <c r="C484" s="518"/>
      <c r="D484" s="513"/>
      <c r="E484" s="514"/>
      <c r="F484" s="510"/>
      <c r="G484" s="13">
        <v>36</v>
      </c>
      <c r="H484" s="353"/>
      <c r="I484" s="8">
        <v>1199</v>
      </c>
      <c r="J484" s="8">
        <f t="shared" ref="J484:J496" si="82">I484*H484</f>
        <v>0</v>
      </c>
      <c r="K484" s="102">
        <f>Итого!$B$17</f>
        <v>0</v>
      </c>
      <c r="L484" s="87">
        <f t="shared" si="75"/>
        <v>1199</v>
      </c>
      <c r="M484" s="240">
        <f t="shared" ref="M484:M496" si="83">L484*H484</f>
        <v>0</v>
      </c>
      <c r="N484" s="40"/>
    </row>
    <row r="485" spans="1:14" ht="14.4" customHeight="1">
      <c r="A485" s="521"/>
      <c r="B485" s="517"/>
      <c r="C485" s="518"/>
      <c r="D485" s="513"/>
      <c r="E485" s="514"/>
      <c r="F485" s="510"/>
      <c r="G485" s="13">
        <v>38</v>
      </c>
      <c r="H485" s="353"/>
      <c r="I485" s="8">
        <v>1199</v>
      </c>
      <c r="J485" s="8">
        <f t="shared" si="82"/>
        <v>0</v>
      </c>
      <c r="K485" s="102">
        <f>Итого!$B$17</f>
        <v>0</v>
      </c>
      <c r="L485" s="87">
        <f t="shared" si="75"/>
        <v>1199</v>
      </c>
      <c r="M485" s="240">
        <f t="shared" si="83"/>
        <v>0</v>
      </c>
      <c r="N485" s="40"/>
    </row>
    <row r="486" spans="1:14" ht="14.4" customHeight="1">
      <c r="A486" s="521"/>
      <c r="B486" s="517"/>
      <c r="C486" s="518"/>
      <c r="D486" s="513"/>
      <c r="E486" s="514"/>
      <c r="F486" s="510"/>
      <c r="G486" s="13">
        <v>40</v>
      </c>
      <c r="H486" s="353"/>
      <c r="I486" s="8">
        <v>1199</v>
      </c>
      <c r="J486" s="8">
        <f t="shared" si="82"/>
        <v>0</v>
      </c>
      <c r="K486" s="102">
        <f>Итого!$B$17</f>
        <v>0</v>
      </c>
      <c r="L486" s="87">
        <f t="shared" si="75"/>
        <v>1199</v>
      </c>
      <c r="M486" s="240">
        <f t="shared" si="83"/>
        <v>0</v>
      </c>
      <c r="N486" s="40"/>
    </row>
    <row r="487" spans="1:14" ht="14.4" customHeight="1">
      <c r="A487" s="521"/>
      <c r="B487" s="517"/>
      <c r="C487" s="518"/>
      <c r="D487" s="513"/>
      <c r="E487" s="514"/>
      <c r="F487" s="510"/>
      <c r="G487" s="13">
        <v>42</v>
      </c>
      <c r="H487" s="353"/>
      <c r="I487" s="8">
        <v>1199</v>
      </c>
      <c r="J487" s="8">
        <f t="shared" si="82"/>
        <v>0</v>
      </c>
      <c r="K487" s="102">
        <f>Итого!$B$17</f>
        <v>0</v>
      </c>
      <c r="L487" s="87">
        <f t="shared" si="75"/>
        <v>1199</v>
      </c>
      <c r="M487" s="240">
        <f t="shared" si="83"/>
        <v>0</v>
      </c>
      <c r="N487" s="40"/>
    </row>
    <row r="488" spans="1:14" ht="14.4" customHeight="1">
      <c r="A488" s="521"/>
      <c r="B488" s="517"/>
      <c r="C488" s="518"/>
      <c r="D488" s="513"/>
      <c r="E488" s="514"/>
      <c r="F488" s="510"/>
      <c r="G488" s="13">
        <v>44</v>
      </c>
      <c r="H488" s="353"/>
      <c r="I488" s="8">
        <v>1199</v>
      </c>
      <c r="J488" s="8">
        <f t="shared" si="82"/>
        <v>0</v>
      </c>
      <c r="K488" s="102">
        <f>Итого!$B$17</f>
        <v>0</v>
      </c>
      <c r="L488" s="87">
        <f t="shared" si="75"/>
        <v>1199</v>
      </c>
      <c r="M488" s="240">
        <f t="shared" si="83"/>
        <v>0</v>
      </c>
      <c r="N488" s="40"/>
    </row>
    <row r="489" spans="1:14" ht="14.4" customHeight="1">
      <c r="A489" s="521"/>
      <c r="B489" s="517"/>
      <c r="C489" s="518"/>
      <c r="D489" s="513"/>
      <c r="E489" s="514"/>
      <c r="F489" s="510"/>
      <c r="G489" s="13">
        <v>46</v>
      </c>
      <c r="H489" s="353"/>
      <c r="I489" s="8">
        <v>1199</v>
      </c>
      <c r="J489" s="8">
        <f t="shared" si="82"/>
        <v>0</v>
      </c>
      <c r="K489" s="102">
        <f>Итого!$B$17</f>
        <v>0</v>
      </c>
      <c r="L489" s="87">
        <f t="shared" si="75"/>
        <v>1199</v>
      </c>
      <c r="M489" s="240">
        <f t="shared" si="83"/>
        <v>0</v>
      </c>
      <c r="N489" s="40"/>
    </row>
    <row r="490" spans="1:14" ht="14.4" customHeight="1">
      <c r="A490" s="521"/>
      <c r="B490" s="517"/>
      <c r="C490" s="518"/>
      <c r="D490" s="513"/>
      <c r="E490" s="514"/>
      <c r="F490" s="510"/>
      <c r="G490" s="13">
        <v>48</v>
      </c>
      <c r="H490" s="353"/>
      <c r="I490" s="8">
        <v>1199</v>
      </c>
      <c r="J490" s="8">
        <f t="shared" si="82"/>
        <v>0</v>
      </c>
      <c r="K490" s="102">
        <f>Итого!$B$17</f>
        <v>0</v>
      </c>
      <c r="L490" s="87">
        <f t="shared" si="75"/>
        <v>1199</v>
      </c>
      <c r="M490" s="240">
        <f t="shared" si="83"/>
        <v>0</v>
      </c>
      <c r="N490" s="40"/>
    </row>
    <row r="491" spans="1:14" ht="14.4" customHeight="1">
      <c r="A491" s="521"/>
      <c r="B491" s="517"/>
      <c r="C491" s="518"/>
      <c r="D491" s="513"/>
      <c r="E491" s="514"/>
      <c r="F491" s="510"/>
      <c r="G491" s="13">
        <v>50</v>
      </c>
      <c r="H491" s="353"/>
      <c r="I491" s="8">
        <v>1199</v>
      </c>
      <c r="J491" s="8">
        <f t="shared" si="82"/>
        <v>0</v>
      </c>
      <c r="K491" s="102">
        <f>Итого!$B$17</f>
        <v>0</v>
      </c>
      <c r="L491" s="87">
        <f t="shared" si="75"/>
        <v>1199</v>
      </c>
      <c r="M491" s="240">
        <f t="shared" si="83"/>
        <v>0</v>
      </c>
      <c r="N491" s="40"/>
    </row>
    <row r="492" spans="1:14" ht="14.4" customHeight="1">
      <c r="A492" s="521"/>
      <c r="B492" s="517"/>
      <c r="C492" s="518"/>
      <c r="D492" s="513"/>
      <c r="E492" s="514"/>
      <c r="F492" s="510"/>
      <c r="G492" s="13">
        <v>52</v>
      </c>
      <c r="H492" s="353"/>
      <c r="I492" s="8">
        <v>1199</v>
      </c>
      <c r="J492" s="8">
        <f t="shared" si="82"/>
        <v>0</v>
      </c>
      <c r="K492" s="102">
        <f>Итого!$B$17</f>
        <v>0</v>
      </c>
      <c r="L492" s="87">
        <f t="shared" si="75"/>
        <v>1199</v>
      </c>
      <c r="M492" s="240">
        <f t="shared" si="83"/>
        <v>0</v>
      </c>
      <c r="N492" s="40"/>
    </row>
    <row r="493" spans="1:14" ht="14.4" customHeight="1">
      <c r="A493" s="521"/>
      <c r="B493" s="517"/>
      <c r="C493" s="518"/>
      <c r="D493" s="513"/>
      <c r="E493" s="514"/>
      <c r="F493" s="510"/>
      <c r="G493" s="13">
        <v>54</v>
      </c>
      <c r="H493" s="353"/>
      <c r="I493" s="8">
        <v>1199</v>
      </c>
      <c r="J493" s="8">
        <f t="shared" si="82"/>
        <v>0</v>
      </c>
      <c r="K493" s="102">
        <f>Итого!$B$17</f>
        <v>0</v>
      </c>
      <c r="L493" s="87">
        <f t="shared" ref="L493:L517" si="84">PRODUCT(I493,1-K493)</f>
        <v>1199</v>
      </c>
      <c r="M493" s="240">
        <f t="shared" si="83"/>
        <v>0</v>
      </c>
      <c r="N493" s="40"/>
    </row>
    <row r="494" spans="1:14" ht="14.4" customHeight="1">
      <c r="A494" s="521"/>
      <c r="B494" s="517"/>
      <c r="C494" s="518"/>
      <c r="D494" s="513"/>
      <c r="E494" s="514"/>
      <c r="F494" s="510"/>
      <c r="G494" s="13">
        <v>56</v>
      </c>
      <c r="H494" s="353"/>
      <c r="I494" s="8">
        <v>1199</v>
      </c>
      <c r="J494" s="8">
        <f t="shared" si="82"/>
        <v>0</v>
      </c>
      <c r="K494" s="102">
        <f>Итого!$B$17</f>
        <v>0</v>
      </c>
      <c r="L494" s="87">
        <f t="shared" si="84"/>
        <v>1199</v>
      </c>
      <c r="M494" s="240">
        <f t="shared" si="83"/>
        <v>0</v>
      </c>
      <c r="N494" s="40"/>
    </row>
    <row r="495" spans="1:14" ht="14.4" customHeight="1">
      <c r="A495" s="521"/>
      <c r="B495" s="517"/>
      <c r="C495" s="518"/>
      <c r="D495" s="513"/>
      <c r="E495" s="514"/>
      <c r="F495" s="510"/>
      <c r="G495" s="13">
        <v>58</v>
      </c>
      <c r="H495" s="353"/>
      <c r="I495" s="8">
        <v>1199</v>
      </c>
      <c r="J495" s="8">
        <f t="shared" si="82"/>
        <v>0</v>
      </c>
      <c r="K495" s="102">
        <f>Итого!$B$17</f>
        <v>0</v>
      </c>
      <c r="L495" s="87">
        <f t="shared" si="84"/>
        <v>1199</v>
      </c>
      <c r="M495" s="240">
        <f t="shared" si="83"/>
        <v>0</v>
      </c>
      <c r="N495" s="40"/>
    </row>
    <row r="496" spans="1:14" ht="14.4" customHeight="1">
      <c r="A496" s="522"/>
      <c r="B496" s="529"/>
      <c r="C496" s="530"/>
      <c r="D496" s="526"/>
      <c r="E496" s="527"/>
      <c r="F496" s="519"/>
      <c r="G496" s="13">
        <v>60</v>
      </c>
      <c r="H496" s="353"/>
      <c r="I496" s="8">
        <v>1199</v>
      </c>
      <c r="J496" s="8">
        <f t="shared" si="82"/>
        <v>0</v>
      </c>
      <c r="K496" s="102">
        <f>Итого!$B$17</f>
        <v>0</v>
      </c>
      <c r="L496" s="87">
        <f t="shared" si="84"/>
        <v>1199</v>
      </c>
      <c r="M496" s="240">
        <f t="shared" si="83"/>
        <v>0</v>
      </c>
      <c r="N496" s="40"/>
    </row>
    <row r="497" spans="1:14" ht="14.4" customHeight="1">
      <c r="A497" s="520" t="s">
        <v>74</v>
      </c>
      <c r="B497" s="515" t="s">
        <v>153</v>
      </c>
      <c r="C497" s="516"/>
      <c r="D497" s="511" t="s">
        <v>151</v>
      </c>
      <c r="E497" s="512"/>
      <c r="F497" s="509"/>
      <c r="G497" s="11"/>
      <c r="H497" s="11">
        <f>SUM(H498:H511)</f>
        <v>0</v>
      </c>
      <c r="I497" s="7"/>
      <c r="J497" s="7">
        <f>SUM(J498:J511)</f>
        <v>0</v>
      </c>
      <c r="K497" s="106"/>
      <c r="L497" s="86"/>
      <c r="M497" s="39">
        <f>SUM(M498:M511)</f>
        <v>0</v>
      </c>
      <c r="N497" s="34"/>
    </row>
    <row r="498" spans="1:14" ht="14.4" customHeight="1">
      <c r="A498" s="521"/>
      <c r="B498" s="517"/>
      <c r="C498" s="518"/>
      <c r="D498" s="513"/>
      <c r="E498" s="514"/>
      <c r="F498" s="510"/>
      <c r="G498" s="13">
        <v>34</v>
      </c>
      <c r="H498" s="353"/>
      <c r="I498" s="8">
        <v>1199</v>
      </c>
      <c r="J498" s="8">
        <f>I498*H498</f>
        <v>0</v>
      </c>
      <c r="K498" s="102">
        <f>Итого!$B$17</f>
        <v>0</v>
      </c>
      <c r="L498" s="87">
        <f t="shared" si="84"/>
        <v>1199</v>
      </c>
      <c r="M498" s="240">
        <f>L498*H498</f>
        <v>0</v>
      </c>
      <c r="N498" s="40"/>
    </row>
    <row r="499" spans="1:14" ht="14.4" customHeight="1">
      <c r="A499" s="521"/>
      <c r="B499" s="517"/>
      <c r="C499" s="518"/>
      <c r="D499" s="513"/>
      <c r="E499" s="514"/>
      <c r="F499" s="510"/>
      <c r="G499" s="13">
        <v>36</v>
      </c>
      <c r="H499" s="353"/>
      <c r="I499" s="8">
        <v>1199</v>
      </c>
      <c r="J499" s="8">
        <f t="shared" ref="J499:J511" si="85">I499*H499</f>
        <v>0</v>
      </c>
      <c r="K499" s="102">
        <f>Итого!$B$17</f>
        <v>0</v>
      </c>
      <c r="L499" s="87">
        <f t="shared" si="84"/>
        <v>1199</v>
      </c>
      <c r="M499" s="240">
        <f t="shared" ref="M499:M511" si="86">L499*H499</f>
        <v>0</v>
      </c>
      <c r="N499" s="40"/>
    </row>
    <row r="500" spans="1:14" ht="14.4" customHeight="1">
      <c r="A500" s="521"/>
      <c r="B500" s="517"/>
      <c r="C500" s="518"/>
      <c r="D500" s="513"/>
      <c r="E500" s="514"/>
      <c r="F500" s="510"/>
      <c r="G500" s="13">
        <v>38</v>
      </c>
      <c r="H500" s="353"/>
      <c r="I500" s="8">
        <v>1199</v>
      </c>
      <c r="J500" s="8">
        <f t="shared" si="85"/>
        <v>0</v>
      </c>
      <c r="K500" s="102">
        <f>Итого!$B$17</f>
        <v>0</v>
      </c>
      <c r="L500" s="87">
        <f t="shared" si="84"/>
        <v>1199</v>
      </c>
      <c r="M500" s="240">
        <f t="shared" si="86"/>
        <v>0</v>
      </c>
      <c r="N500" s="40"/>
    </row>
    <row r="501" spans="1:14" ht="14.4" customHeight="1">
      <c r="A501" s="521"/>
      <c r="B501" s="517"/>
      <c r="C501" s="518"/>
      <c r="D501" s="513"/>
      <c r="E501" s="514"/>
      <c r="F501" s="510"/>
      <c r="G501" s="13">
        <v>40</v>
      </c>
      <c r="H501" s="353"/>
      <c r="I501" s="8">
        <v>1199</v>
      </c>
      <c r="J501" s="8">
        <f t="shared" si="85"/>
        <v>0</v>
      </c>
      <c r="K501" s="102">
        <f>Итого!$B$17</f>
        <v>0</v>
      </c>
      <c r="L501" s="87">
        <f t="shared" si="84"/>
        <v>1199</v>
      </c>
      <c r="M501" s="240">
        <f t="shared" si="86"/>
        <v>0</v>
      </c>
      <c r="N501" s="40"/>
    </row>
    <row r="502" spans="1:14" ht="14.4" customHeight="1">
      <c r="A502" s="521"/>
      <c r="B502" s="517"/>
      <c r="C502" s="518"/>
      <c r="D502" s="513"/>
      <c r="E502" s="514"/>
      <c r="F502" s="510"/>
      <c r="G502" s="13">
        <v>42</v>
      </c>
      <c r="H502" s="353"/>
      <c r="I502" s="8">
        <v>1199</v>
      </c>
      <c r="J502" s="8">
        <f t="shared" si="85"/>
        <v>0</v>
      </c>
      <c r="K502" s="102">
        <f>Итого!$B$17</f>
        <v>0</v>
      </c>
      <c r="L502" s="87">
        <f t="shared" si="84"/>
        <v>1199</v>
      </c>
      <c r="M502" s="240">
        <f t="shared" si="86"/>
        <v>0</v>
      </c>
      <c r="N502" s="40"/>
    </row>
    <row r="503" spans="1:14" ht="14.4" customHeight="1">
      <c r="A503" s="521"/>
      <c r="B503" s="517"/>
      <c r="C503" s="518"/>
      <c r="D503" s="513"/>
      <c r="E503" s="514"/>
      <c r="F503" s="510"/>
      <c r="G503" s="13">
        <v>44</v>
      </c>
      <c r="H503" s="353"/>
      <c r="I503" s="8">
        <v>1199</v>
      </c>
      <c r="J503" s="8">
        <f t="shared" si="85"/>
        <v>0</v>
      </c>
      <c r="K503" s="102">
        <f>Итого!$B$17</f>
        <v>0</v>
      </c>
      <c r="L503" s="87">
        <f t="shared" si="84"/>
        <v>1199</v>
      </c>
      <c r="M503" s="240">
        <f t="shared" si="86"/>
        <v>0</v>
      </c>
      <c r="N503" s="40"/>
    </row>
    <row r="504" spans="1:14" ht="14.4" customHeight="1">
      <c r="A504" s="521"/>
      <c r="B504" s="517"/>
      <c r="C504" s="518"/>
      <c r="D504" s="513"/>
      <c r="E504" s="514"/>
      <c r="F504" s="510"/>
      <c r="G504" s="13">
        <v>46</v>
      </c>
      <c r="H504" s="353"/>
      <c r="I504" s="8">
        <v>1199</v>
      </c>
      <c r="J504" s="8">
        <f t="shared" si="85"/>
        <v>0</v>
      </c>
      <c r="K504" s="102">
        <f>Итого!$B$17</f>
        <v>0</v>
      </c>
      <c r="L504" s="87">
        <f t="shared" si="84"/>
        <v>1199</v>
      </c>
      <c r="M504" s="240">
        <f t="shared" si="86"/>
        <v>0</v>
      </c>
      <c r="N504" s="40"/>
    </row>
    <row r="505" spans="1:14" ht="14.4" customHeight="1">
      <c r="A505" s="521"/>
      <c r="B505" s="517"/>
      <c r="C505" s="518"/>
      <c r="D505" s="513"/>
      <c r="E505" s="514"/>
      <c r="F505" s="510"/>
      <c r="G505" s="13">
        <v>48</v>
      </c>
      <c r="H505" s="353"/>
      <c r="I505" s="8">
        <v>1199</v>
      </c>
      <c r="J505" s="8">
        <f t="shared" si="85"/>
        <v>0</v>
      </c>
      <c r="K505" s="102">
        <f>Итого!$B$17</f>
        <v>0</v>
      </c>
      <c r="L505" s="87">
        <f t="shared" si="84"/>
        <v>1199</v>
      </c>
      <c r="M505" s="240">
        <f t="shared" si="86"/>
        <v>0</v>
      </c>
      <c r="N505" s="40"/>
    </row>
    <row r="506" spans="1:14" ht="14.4" customHeight="1">
      <c r="A506" s="521"/>
      <c r="B506" s="517"/>
      <c r="C506" s="518"/>
      <c r="D506" s="513"/>
      <c r="E506" s="514"/>
      <c r="F506" s="510"/>
      <c r="G506" s="13">
        <v>50</v>
      </c>
      <c r="H506" s="353"/>
      <c r="I506" s="8">
        <v>1199</v>
      </c>
      <c r="J506" s="8">
        <f t="shared" si="85"/>
        <v>0</v>
      </c>
      <c r="K506" s="102">
        <f>Итого!$B$17</f>
        <v>0</v>
      </c>
      <c r="L506" s="87">
        <f t="shared" si="84"/>
        <v>1199</v>
      </c>
      <c r="M506" s="240">
        <f t="shared" si="86"/>
        <v>0</v>
      </c>
      <c r="N506" s="40"/>
    </row>
    <row r="507" spans="1:14" ht="14.4" customHeight="1">
      <c r="A507" s="521"/>
      <c r="B507" s="517"/>
      <c r="C507" s="518"/>
      <c r="D507" s="513"/>
      <c r="E507" s="514"/>
      <c r="F507" s="510"/>
      <c r="G507" s="13">
        <v>52</v>
      </c>
      <c r="H507" s="353"/>
      <c r="I507" s="8">
        <v>1199</v>
      </c>
      <c r="J507" s="8">
        <f t="shared" si="85"/>
        <v>0</v>
      </c>
      <c r="K507" s="102">
        <f>Итого!$B$17</f>
        <v>0</v>
      </c>
      <c r="L507" s="87">
        <f t="shared" si="84"/>
        <v>1199</v>
      </c>
      <c r="M507" s="240">
        <f t="shared" si="86"/>
        <v>0</v>
      </c>
      <c r="N507" s="40"/>
    </row>
    <row r="508" spans="1:14" ht="14.4" customHeight="1">
      <c r="A508" s="521"/>
      <c r="B508" s="517"/>
      <c r="C508" s="518"/>
      <c r="D508" s="513"/>
      <c r="E508" s="514"/>
      <c r="F508" s="510"/>
      <c r="G508" s="13">
        <v>54</v>
      </c>
      <c r="H508" s="353"/>
      <c r="I508" s="8">
        <v>1199</v>
      </c>
      <c r="J508" s="8">
        <f t="shared" si="85"/>
        <v>0</v>
      </c>
      <c r="K508" s="102">
        <f>Итого!$B$17</f>
        <v>0</v>
      </c>
      <c r="L508" s="87">
        <f t="shared" si="84"/>
        <v>1199</v>
      </c>
      <c r="M508" s="240">
        <f t="shared" si="86"/>
        <v>0</v>
      </c>
      <c r="N508" s="40"/>
    </row>
    <row r="509" spans="1:14" ht="14.4" customHeight="1">
      <c r="A509" s="521"/>
      <c r="B509" s="517"/>
      <c r="C509" s="518"/>
      <c r="D509" s="513"/>
      <c r="E509" s="514"/>
      <c r="F509" s="510"/>
      <c r="G509" s="13">
        <v>56</v>
      </c>
      <c r="H509" s="353"/>
      <c r="I509" s="8">
        <v>1199</v>
      </c>
      <c r="J509" s="8">
        <f t="shared" si="85"/>
        <v>0</v>
      </c>
      <c r="K509" s="102">
        <f>Итого!$B$17</f>
        <v>0</v>
      </c>
      <c r="L509" s="87">
        <f t="shared" si="84"/>
        <v>1199</v>
      </c>
      <c r="M509" s="240">
        <f t="shared" si="86"/>
        <v>0</v>
      </c>
      <c r="N509" s="40"/>
    </row>
    <row r="510" spans="1:14" ht="14.4" customHeight="1">
      <c r="A510" s="521"/>
      <c r="B510" s="517"/>
      <c r="C510" s="518"/>
      <c r="D510" s="513"/>
      <c r="E510" s="514"/>
      <c r="F510" s="510"/>
      <c r="G510" s="13">
        <v>58</v>
      </c>
      <c r="H510" s="353"/>
      <c r="I510" s="8">
        <v>1199</v>
      </c>
      <c r="J510" s="8">
        <f t="shared" si="85"/>
        <v>0</v>
      </c>
      <c r="K510" s="102">
        <f>Итого!$B$17</f>
        <v>0</v>
      </c>
      <c r="L510" s="87">
        <f t="shared" si="84"/>
        <v>1199</v>
      </c>
      <c r="M510" s="240">
        <f t="shared" si="86"/>
        <v>0</v>
      </c>
      <c r="N510" s="40"/>
    </row>
    <row r="511" spans="1:14" ht="14.4" customHeight="1">
      <c r="A511" s="522"/>
      <c r="B511" s="529"/>
      <c r="C511" s="530"/>
      <c r="D511" s="526"/>
      <c r="E511" s="527"/>
      <c r="F511" s="519"/>
      <c r="G511" s="13">
        <v>60</v>
      </c>
      <c r="H511" s="353"/>
      <c r="I511" s="8">
        <v>1199</v>
      </c>
      <c r="J511" s="8">
        <f t="shared" si="85"/>
        <v>0</v>
      </c>
      <c r="K511" s="102">
        <f>Итого!$B$17</f>
        <v>0</v>
      </c>
      <c r="L511" s="87">
        <f t="shared" si="84"/>
        <v>1199</v>
      </c>
      <c r="M511" s="240">
        <f t="shared" si="86"/>
        <v>0</v>
      </c>
      <c r="N511" s="40"/>
    </row>
    <row r="512" spans="1:14">
      <c r="A512" s="503" t="s">
        <v>75</v>
      </c>
      <c r="B512" s="504"/>
      <c r="C512" s="504"/>
      <c r="D512" s="504"/>
      <c r="E512" s="504"/>
      <c r="F512" s="504"/>
      <c r="G512" s="504"/>
      <c r="H512" s="504"/>
      <c r="I512" s="504"/>
      <c r="J512" s="504"/>
      <c r="K512" s="504"/>
      <c r="L512" s="504"/>
      <c r="M512" s="504"/>
      <c r="N512" s="505"/>
    </row>
    <row r="513" spans="1:14" ht="15.6">
      <c r="A513" s="49"/>
      <c r="B513" s="47"/>
      <c r="C513" s="47"/>
      <c r="D513" s="47"/>
      <c r="E513" s="47"/>
      <c r="F513" s="47"/>
      <c r="G513" s="51"/>
      <c r="H513" s="52">
        <f>H514+H515+H516+H517</f>
        <v>0</v>
      </c>
      <c r="I513" s="51"/>
      <c r="J513" s="98">
        <f>J514+J515+J516+J517</f>
        <v>0</v>
      </c>
      <c r="K513" s="99"/>
      <c r="L513" s="109"/>
      <c r="M513" s="98">
        <f>M514+M515+M516+M517</f>
        <v>0</v>
      </c>
      <c r="N513" s="46"/>
    </row>
    <row r="514" spans="1:14" ht="117" customHeight="1">
      <c r="A514" s="21">
        <v>1011</v>
      </c>
      <c r="B514" s="501" t="s">
        <v>154</v>
      </c>
      <c r="C514" s="502"/>
      <c r="D514" s="523" t="s">
        <v>17</v>
      </c>
      <c r="E514" s="524"/>
      <c r="F514" s="236"/>
      <c r="G514" s="95" t="s">
        <v>115</v>
      </c>
      <c r="H514" s="355"/>
      <c r="I514" s="96">
        <v>200</v>
      </c>
      <c r="J514" s="96">
        <f>I514*H514</f>
        <v>0</v>
      </c>
      <c r="K514" s="102">
        <f>Итого!$B$17</f>
        <v>0</v>
      </c>
      <c r="L514" s="87">
        <f t="shared" si="84"/>
        <v>200</v>
      </c>
      <c r="M514" s="239">
        <f>L514*H514</f>
        <v>0</v>
      </c>
      <c r="N514" s="97"/>
    </row>
    <row r="515" spans="1:14" ht="111.6" customHeight="1">
      <c r="A515" s="21">
        <v>1021</v>
      </c>
      <c r="B515" s="501" t="s">
        <v>155</v>
      </c>
      <c r="C515" s="502"/>
      <c r="D515" s="523" t="s">
        <v>17</v>
      </c>
      <c r="E515" s="524"/>
      <c r="F515" s="236"/>
      <c r="G515" s="95" t="s">
        <v>115</v>
      </c>
      <c r="H515" s="355"/>
      <c r="I515" s="96">
        <v>350</v>
      </c>
      <c r="J515" s="96">
        <f>I515*H515</f>
        <v>0</v>
      </c>
      <c r="K515" s="102">
        <f>Итого!$B$17</f>
        <v>0</v>
      </c>
      <c r="L515" s="87">
        <f t="shared" si="84"/>
        <v>350</v>
      </c>
      <c r="M515" s="239">
        <f>L515*H515</f>
        <v>0</v>
      </c>
      <c r="N515" s="97"/>
    </row>
    <row r="516" spans="1:14" ht="116.4" customHeight="1">
      <c r="A516" s="21">
        <v>1012</v>
      </c>
      <c r="B516" s="501" t="s">
        <v>156</v>
      </c>
      <c r="C516" s="502"/>
      <c r="D516" s="525" t="s">
        <v>588</v>
      </c>
      <c r="E516" s="502"/>
      <c r="F516" s="236"/>
      <c r="G516" s="95" t="s">
        <v>115</v>
      </c>
      <c r="H516" s="355"/>
      <c r="I516" s="96">
        <v>460</v>
      </c>
      <c r="J516" s="96">
        <f>I516*H516</f>
        <v>0</v>
      </c>
      <c r="K516" s="102">
        <f>Итого!$B$17</f>
        <v>0</v>
      </c>
      <c r="L516" s="87">
        <f t="shared" si="84"/>
        <v>460</v>
      </c>
      <c r="M516" s="239">
        <f>L516*H516</f>
        <v>0</v>
      </c>
      <c r="N516" s="97"/>
    </row>
    <row r="517" spans="1:14" ht="129" customHeight="1">
      <c r="A517" s="21">
        <v>1023</v>
      </c>
      <c r="B517" s="501" t="s">
        <v>157</v>
      </c>
      <c r="C517" s="502"/>
      <c r="D517" s="501"/>
      <c r="E517" s="502"/>
      <c r="F517" s="236"/>
      <c r="G517" s="95" t="s">
        <v>115</v>
      </c>
      <c r="H517" s="355"/>
      <c r="I517" s="96">
        <v>380</v>
      </c>
      <c r="J517" s="96">
        <f>I517*H517</f>
        <v>0</v>
      </c>
      <c r="K517" s="102">
        <f>Итого!$B$17</f>
        <v>0</v>
      </c>
      <c r="L517" s="87">
        <f t="shared" si="84"/>
        <v>380</v>
      </c>
      <c r="M517" s="239">
        <f>L517*H517</f>
        <v>0</v>
      </c>
      <c r="N517" s="97"/>
    </row>
    <row r="518" spans="1:14">
      <c r="A518" s="2"/>
    </row>
    <row r="519" spans="1:14">
      <c r="A519" s="2"/>
    </row>
  </sheetData>
  <sheetProtection password="C615" sheet="1" objects="1" scenarios="1" selectLockedCells="1"/>
  <mergeCells count="208">
    <mergeCell ref="A7:A19"/>
    <mergeCell ref="B46:C58"/>
    <mergeCell ref="F33:F45"/>
    <mergeCell ref="A3:I4"/>
    <mergeCell ref="A1:B1"/>
    <mergeCell ref="C1:E1"/>
    <mergeCell ref="A2:B2"/>
    <mergeCell ref="C2:F2"/>
    <mergeCell ref="B5:C5"/>
    <mergeCell ref="D5:E5"/>
    <mergeCell ref="F7:F19"/>
    <mergeCell ref="D7:E19"/>
    <mergeCell ref="B7:C19"/>
    <mergeCell ref="B6:F6"/>
    <mergeCell ref="D33:E45"/>
    <mergeCell ref="B33:C45"/>
    <mergeCell ref="F20:F32"/>
    <mergeCell ref="D20:E32"/>
    <mergeCell ref="A20:A32"/>
    <mergeCell ref="F46:F58"/>
    <mergeCell ref="D46:E58"/>
    <mergeCell ref="A46:A58"/>
    <mergeCell ref="B20:C32"/>
    <mergeCell ref="F110:F122"/>
    <mergeCell ref="D110:E122"/>
    <mergeCell ref="B110:C122"/>
    <mergeCell ref="A110:A122"/>
    <mergeCell ref="A33:A45"/>
    <mergeCell ref="A97:A109"/>
    <mergeCell ref="A87:A96"/>
    <mergeCell ref="A74:A86"/>
    <mergeCell ref="F59:F71"/>
    <mergeCell ref="D59:E71"/>
    <mergeCell ref="B59:C71"/>
    <mergeCell ref="A59:A71"/>
    <mergeCell ref="F97:F109"/>
    <mergeCell ref="D97:E109"/>
    <mergeCell ref="B97:C109"/>
    <mergeCell ref="F74:F86"/>
    <mergeCell ref="D74:E86"/>
    <mergeCell ref="B74:C86"/>
    <mergeCell ref="B72:J72"/>
    <mergeCell ref="B87:C96"/>
    <mergeCell ref="D87:E96"/>
    <mergeCell ref="F87:F96"/>
    <mergeCell ref="F131:F138"/>
    <mergeCell ref="D131:E138"/>
    <mergeCell ref="B131:C138"/>
    <mergeCell ref="A131:A138"/>
    <mergeCell ref="D123:E130"/>
    <mergeCell ref="A123:A130"/>
    <mergeCell ref="A168:A176"/>
    <mergeCell ref="F168:F176"/>
    <mergeCell ref="D168:E176"/>
    <mergeCell ref="B168:C176"/>
    <mergeCell ref="F139:F147"/>
    <mergeCell ref="D139:E147"/>
    <mergeCell ref="B139:C147"/>
    <mergeCell ref="A139:A147"/>
    <mergeCell ref="F158:F167"/>
    <mergeCell ref="D158:E167"/>
    <mergeCell ref="F148:F157"/>
    <mergeCell ref="D148:E157"/>
    <mergeCell ref="B148:C157"/>
    <mergeCell ref="A148:A157"/>
    <mergeCell ref="B158:C167"/>
    <mergeCell ref="A158:A167"/>
    <mergeCell ref="F123:F130"/>
    <mergeCell ref="B123:C130"/>
    <mergeCell ref="A205:A212"/>
    <mergeCell ref="F177:F185"/>
    <mergeCell ref="D177:E185"/>
    <mergeCell ref="B177:C185"/>
    <mergeCell ref="A177:A185"/>
    <mergeCell ref="A213:A220"/>
    <mergeCell ref="F205:F212"/>
    <mergeCell ref="D205:E212"/>
    <mergeCell ref="B205:C212"/>
    <mergeCell ref="F213:F220"/>
    <mergeCell ref="D213:E220"/>
    <mergeCell ref="B213:C220"/>
    <mergeCell ref="B195:J195"/>
    <mergeCell ref="F197:F204"/>
    <mergeCell ref="D197:E204"/>
    <mergeCell ref="B197:C204"/>
    <mergeCell ref="F186:F194"/>
    <mergeCell ref="D186:E194"/>
    <mergeCell ref="B186:C194"/>
    <mergeCell ref="A186:A194"/>
    <mergeCell ref="A197:A204"/>
    <mergeCell ref="A221:A228"/>
    <mergeCell ref="F229:F237"/>
    <mergeCell ref="D229:E237"/>
    <mergeCell ref="B229:C237"/>
    <mergeCell ref="A229:A237"/>
    <mergeCell ref="F238:F246"/>
    <mergeCell ref="D238:E246"/>
    <mergeCell ref="B238:C246"/>
    <mergeCell ref="A238:A246"/>
    <mergeCell ref="F221:F228"/>
    <mergeCell ref="D221:E228"/>
    <mergeCell ref="B221:C228"/>
    <mergeCell ref="F256:F264"/>
    <mergeCell ref="D256:E264"/>
    <mergeCell ref="B256:C264"/>
    <mergeCell ref="F265:F273"/>
    <mergeCell ref="D265:E273"/>
    <mergeCell ref="B265:C273"/>
    <mergeCell ref="A247:A255"/>
    <mergeCell ref="A256:A264"/>
    <mergeCell ref="F247:F255"/>
    <mergeCell ref="D247:E255"/>
    <mergeCell ref="B247:C255"/>
    <mergeCell ref="A283:A291"/>
    <mergeCell ref="F283:F291"/>
    <mergeCell ref="D283:E291"/>
    <mergeCell ref="B283:C291"/>
    <mergeCell ref="F274:F282"/>
    <mergeCell ref="D274:E282"/>
    <mergeCell ref="B274:C282"/>
    <mergeCell ref="A265:A273"/>
    <mergeCell ref="A274:A282"/>
    <mergeCell ref="F310:F318"/>
    <mergeCell ref="D310:E318"/>
    <mergeCell ref="B310:C318"/>
    <mergeCell ref="A310:A318"/>
    <mergeCell ref="F319:F327"/>
    <mergeCell ref="D319:E327"/>
    <mergeCell ref="B319:C327"/>
    <mergeCell ref="A319:A327"/>
    <mergeCell ref="F292:F300"/>
    <mergeCell ref="D292:E300"/>
    <mergeCell ref="B292:C300"/>
    <mergeCell ref="A292:A300"/>
    <mergeCell ref="F301:F309"/>
    <mergeCell ref="D301:E309"/>
    <mergeCell ref="B301:C309"/>
    <mergeCell ref="A301:A309"/>
    <mergeCell ref="A328:A336"/>
    <mergeCell ref="F337:F345"/>
    <mergeCell ref="D337:E345"/>
    <mergeCell ref="B337:C345"/>
    <mergeCell ref="A337:A345"/>
    <mergeCell ref="A346:A354"/>
    <mergeCell ref="F328:F336"/>
    <mergeCell ref="D328:E336"/>
    <mergeCell ref="B328:C336"/>
    <mergeCell ref="F375:F389"/>
    <mergeCell ref="A405:A419"/>
    <mergeCell ref="B405:C419"/>
    <mergeCell ref="D405:E419"/>
    <mergeCell ref="F405:F419"/>
    <mergeCell ref="A420:A434"/>
    <mergeCell ref="F346:F354"/>
    <mergeCell ref="D346:E354"/>
    <mergeCell ref="B346:C354"/>
    <mergeCell ref="A355:A363"/>
    <mergeCell ref="B420:C434"/>
    <mergeCell ref="D420:E434"/>
    <mergeCell ref="F420:F434"/>
    <mergeCell ref="F482:F496"/>
    <mergeCell ref="F497:F511"/>
    <mergeCell ref="D497:E511"/>
    <mergeCell ref="B497:C511"/>
    <mergeCell ref="A448:A454"/>
    <mergeCell ref="D467:E481"/>
    <mergeCell ref="B467:C481"/>
    <mergeCell ref="D390:E404"/>
    <mergeCell ref="F355:F363"/>
    <mergeCell ref="D355:E363"/>
    <mergeCell ref="B355:C363"/>
    <mergeCell ref="B390:C404"/>
    <mergeCell ref="A390:A404"/>
    <mergeCell ref="F364:F372"/>
    <mergeCell ref="A435:A447"/>
    <mergeCell ref="B435:C447"/>
    <mergeCell ref="D435:E447"/>
    <mergeCell ref="F435:F447"/>
    <mergeCell ref="D364:E372"/>
    <mergeCell ref="B364:C372"/>
    <mergeCell ref="A364:A372"/>
    <mergeCell ref="A375:A389"/>
    <mergeCell ref="B375:C389"/>
    <mergeCell ref="D375:E389"/>
    <mergeCell ref="B517:C517"/>
    <mergeCell ref="D517:E517"/>
    <mergeCell ref="A373:N373"/>
    <mergeCell ref="A455:A466"/>
    <mergeCell ref="F448:F454"/>
    <mergeCell ref="D448:E454"/>
    <mergeCell ref="B448:C454"/>
    <mergeCell ref="F390:F404"/>
    <mergeCell ref="A497:A511"/>
    <mergeCell ref="B514:C514"/>
    <mergeCell ref="D514:E514"/>
    <mergeCell ref="B516:C516"/>
    <mergeCell ref="D516:E516"/>
    <mergeCell ref="A512:N512"/>
    <mergeCell ref="B515:C515"/>
    <mergeCell ref="D515:E515"/>
    <mergeCell ref="A467:A481"/>
    <mergeCell ref="F455:F466"/>
    <mergeCell ref="D455:E466"/>
    <mergeCell ref="B455:C466"/>
    <mergeCell ref="F467:F481"/>
    <mergeCell ref="D482:E496"/>
    <mergeCell ref="B482:C496"/>
    <mergeCell ref="A482:A496"/>
  </mergeCells>
  <hyperlinks>
    <hyperlink ref="C1" r:id="rId1"/>
  </hyperlinks>
  <pageMargins left="0.25" right="0.25" top="0.75" bottom="0.75" header="0.3" footer="0.3"/>
  <pageSetup paperSize="9" orientation="landscape" horizontalDpi="180" verticalDpi="18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CL1342"/>
  <sheetViews>
    <sheetView zoomScale="70" zoomScaleNormal="70" workbookViewId="0">
      <pane ySplit="5" topLeftCell="A1344" activePane="bottomLeft" state="frozenSplit"/>
      <selection pane="bottomLeft" activeCell="H8" sqref="H8"/>
    </sheetView>
  </sheetViews>
  <sheetFormatPr defaultRowHeight="14.4"/>
  <cols>
    <col min="1" max="1" width="10.6640625" customWidth="1"/>
    <col min="3" max="3" width="16.5546875" customWidth="1"/>
    <col min="4" max="4" width="6.6640625" customWidth="1"/>
    <col min="5" max="5" width="10.6640625" customWidth="1"/>
    <col min="6" max="6" width="38.6640625" customWidth="1"/>
    <col min="7" max="7" width="9.5546875" customWidth="1"/>
    <col min="8" max="8" width="9.5546875" style="257" bestFit="1" customWidth="1"/>
    <col min="9" max="9" width="9.6640625" bestFit="1" customWidth="1"/>
    <col min="10" max="10" width="20.6640625" customWidth="1"/>
    <col min="11" max="11" width="11.109375" customWidth="1"/>
    <col min="12" max="12" width="16.44140625" customWidth="1"/>
    <col min="13" max="13" width="22.44140625" customWidth="1"/>
    <col min="14" max="14" width="35.33203125" style="62" customWidth="1"/>
    <col min="15" max="15" width="30.33203125" style="62" customWidth="1"/>
    <col min="16" max="90" width="8.88671875" style="62"/>
  </cols>
  <sheetData>
    <row r="1" spans="1:90" ht="64.2" customHeight="1" thickBot="1">
      <c r="A1" s="660" t="s">
        <v>680</v>
      </c>
      <c r="B1" s="661"/>
      <c r="C1" s="661"/>
      <c r="D1" s="661"/>
      <c r="E1" s="661"/>
      <c r="F1" s="661"/>
      <c r="G1" s="661"/>
      <c r="H1" s="661"/>
      <c r="I1" s="662"/>
      <c r="J1" s="280" t="s">
        <v>681</v>
      </c>
      <c r="K1" s="306" t="s">
        <v>172</v>
      </c>
      <c r="L1" s="306" t="s">
        <v>173</v>
      </c>
      <c r="M1" s="306" t="s">
        <v>682</v>
      </c>
      <c r="N1" s="322" t="s">
        <v>673</v>
      </c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</row>
    <row r="2" spans="1:90" ht="25.95" customHeight="1" thickBot="1">
      <c r="A2" s="661"/>
      <c r="B2" s="661"/>
      <c r="C2" s="661"/>
      <c r="D2" s="661"/>
      <c r="E2" s="661"/>
      <c r="F2" s="661"/>
      <c r="G2" s="661"/>
      <c r="H2" s="661"/>
      <c r="I2" s="662"/>
      <c r="J2" s="324">
        <f>SUM(J7,J37,J266,J1200)</f>
        <v>0</v>
      </c>
      <c r="K2" s="323">
        <f>Итого!$B$17</f>
        <v>0</v>
      </c>
      <c r="L2" s="324">
        <f>PRODUCT(J2,K2)</f>
        <v>0</v>
      </c>
      <c r="M2" s="324">
        <f>SUM(J2,-L2)</f>
        <v>0</v>
      </c>
      <c r="N2" s="340">
        <f>Итого!$B$16</f>
        <v>0</v>
      </c>
      <c r="CD2"/>
      <c r="CE2"/>
      <c r="CF2"/>
      <c r="CG2"/>
      <c r="CH2"/>
      <c r="CI2"/>
      <c r="CJ2"/>
      <c r="CK2"/>
      <c r="CL2"/>
    </row>
    <row r="3" spans="1:90" ht="18" hidden="1" customHeight="1" thickBot="1">
      <c r="A3" s="635" t="s">
        <v>142</v>
      </c>
      <c r="B3" s="635"/>
      <c r="C3" s="636" t="s">
        <v>152</v>
      </c>
      <c r="D3" s="636"/>
      <c r="E3" s="636"/>
      <c r="F3" s="636"/>
      <c r="G3" s="62"/>
      <c r="H3" s="62"/>
      <c r="I3" s="62"/>
      <c r="J3" s="62"/>
      <c r="K3" s="62"/>
      <c r="L3" s="62"/>
      <c r="M3" s="62"/>
      <c r="CD3"/>
      <c r="CE3"/>
      <c r="CF3"/>
      <c r="CG3"/>
      <c r="CH3"/>
      <c r="CI3"/>
      <c r="CJ3"/>
      <c r="CK3"/>
      <c r="CL3"/>
    </row>
    <row r="4" spans="1:90" ht="18.600000000000001" hidden="1" customHeight="1" thickBot="1">
      <c r="A4" s="635" t="s">
        <v>143</v>
      </c>
      <c r="B4" s="635"/>
      <c r="C4" s="636" t="s">
        <v>144</v>
      </c>
      <c r="D4" s="636"/>
      <c r="E4" s="636"/>
      <c r="F4" s="636"/>
      <c r="G4" s="62"/>
      <c r="H4" s="62"/>
      <c r="I4" s="62"/>
      <c r="J4" s="62"/>
      <c r="K4" s="62"/>
      <c r="L4" s="62"/>
      <c r="M4" s="62"/>
      <c r="CD4"/>
      <c r="CE4"/>
      <c r="CF4"/>
      <c r="CG4"/>
      <c r="CH4"/>
      <c r="CI4"/>
      <c r="CJ4"/>
      <c r="CK4"/>
      <c r="CL4"/>
    </row>
    <row r="5" spans="1:90" ht="46.2" customHeight="1">
      <c r="A5" s="341" t="s">
        <v>5</v>
      </c>
      <c r="B5" s="572" t="s">
        <v>128</v>
      </c>
      <c r="C5" s="573"/>
      <c r="D5" s="572" t="s">
        <v>1</v>
      </c>
      <c r="E5" s="573"/>
      <c r="F5" s="342" t="s">
        <v>129</v>
      </c>
      <c r="G5" s="343" t="s">
        <v>114</v>
      </c>
      <c r="H5" s="344" t="s">
        <v>571</v>
      </c>
      <c r="I5" s="343" t="s">
        <v>2</v>
      </c>
      <c r="J5" s="343" t="s">
        <v>116</v>
      </c>
      <c r="K5" s="343" t="s">
        <v>16</v>
      </c>
      <c r="L5" s="343" t="s">
        <v>118</v>
      </c>
      <c r="M5" s="343" t="s">
        <v>119</v>
      </c>
    </row>
    <row r="6" spans="1:90" ht="27.6" customHeight="1">
      <c r="A6" s="64"/>
      <c r="B6" s="637" t="s">
        <v>76</v>
      </c>
      <c r="C6" s="638"/>
      <c r="D6" s="638"/>
      <c r="E6" s="638"/>
      <c r="F6" s="638"/>
      <c r="G6" s="638"/>
      <c r="H6" s="638"/>
      <c r="I6" s="638"/>
      <c r="J6" s="65"/>
      <c r="K6" s="66"/>
      <c r="L6" s="66"/>
      <c r="M6" s="67"/>
    </row>
    <row r="7" spans="1:90" ht="27.6" customHeight="1">
      <c r="A7" s="9"/>
      <c r="B7" s="640"/>
      <c r="C7" s="641"/>
      <c r="D7" s="642"/>
      <c r="E7" s="643"/>
      <c r="F7" s="238"/>
      <c r="G7" s="79"/>
      <c r="H7" s="254">
        <f>SUM(H8:H35)</f>
        <v>0</v>
      </c>
      <c r="I7" s="79"/>
      <c r="J7" s="79">
        <f>SUM(J8:J35)</f>
        <v>0</v>
      </c>
      <c r="K7" s="331"/>
      <c r="L7" s="80"/>
      <c r="M7" s="81">
        <f>SUM(M8:M35)</f>
        <v>0</v>
      </c>
    </row>
    <row r="8" spans="1:90" ht="171" customHeight="1">
      <c r="A8" s="21">
        <v>2072</v>
      </c>
      <c r="B8" s="633" t="s">
        <v>77</v>
      </c>
      <c r="C8" s="634"/>
      <c r="D8" s="631" t="s">
        <v>574</v>
      </c>
      <c r="E8" s="632"/>
      <c r="F8" s="237"/>
      <c r="G8" s="4" t="s">
        <v>115</v>
      </c>
      <c r="H8" s="296"/>
      <c r="I8" s="6">
        <v>350</v>
      </c>
      <c r="J8" s="329">
        <f t="shared" ref="J8:J35" si="0">I8*H8</f>
        <v>0</v>
      </c>
      <c r="K8" s="332">
        <f>Итого!$B$17</f>
        <v>0</v>
      </c>
      <c r="L8" s="330">
        <f t="shared" ref="L8:L30" si="1">PRODUCT(I8,1-K8)</f>
        <v>350</v>
      </c>
      <c r="M8" s="8">
        <f>L8*H8</f>
        <v>0</v>
      </c>
    </row>
    <row r="9" spans="1:90" ht="175.2" customHeight="1">
      <c r="A9" s="242" t="s">
        <v>595</v>
      </c>
      <c r="B9" s="633" t="s">
        <v>158</v>
      </c>
      <c r="C9" s="634"/>
      <c r="D9" s="631" t="s">
        <v>574</v>
      </c>
      <c r="E9" s="632"/>
      <c r="F9" s="237"/>
      <c r="G9" s="4" t="s">
        <v>115</v>
      </c>
      <c r="H9" s="296"/>
      <c r="I9" s="6">
        <v>380</v>
      </c>
      <c r="J9" s="329">
        <f t="shared" si="0"/>
        <v>0</v>
      </c>
      <c r="K9" s="332">
        <f>Итого!$B$17</f>
        <v>0</v>
      </c>
      <c r="L9" s="330">
        <f t="shared" si="1"/>
        <v>380</v>
      </c>
      <c r="M9" s="8">
        <f t="shared" ref="M9:M35" si="2">L9*H9</f>
        <v>0</v>
      </c>
    </row>
    <row r="10" spans="1:90" ht="181.2" customHeight="1">
      <c r="A10" s="21">
        <v>951</v>
      </c>
      <c r="B10" s="633" t="s">
        <v>79</v>
      </c>
      <c r="C10" s="634"/>
      <c r="D10" s="631" t="s">
        <v>583</v>
      </c>
      <c r="E10" s="632"/>
      <c r="F10" s="237"/>
      <c r="G10" s="4" t="s">
        <v>115</v>
      </c>
      <c r="H10" s="296"/>
      <c r="I10" s="6">
        <v>350</v>
      </c>
      <c r="J10" s="329">
        <f t="shared" si="0"/>
        <v>0</v>
      </c>
      <c r="K10" s="332">
        <f>Итого!$B$17</f>
        <v>0</v>
      </c>
      <c r="L10" s="330">
        <f t="shared" si="1"/>
        <v>350</v>
      </c>
      <c r="M10" s="8">
        <f t="shared" si="2"/>
        <v>0</v>
      </c>
    </row>
    <row r="11" spans="1:90" s="360" customFormat="1" ht="144.6" customHeight="1">
      <c r="A11" s="21">
        <v>952</v>
      </c>
      <c r="B11" s="633" t="s">
        <v>80</v>
      </c>
      <c r="C11" s="634"/>
      <c r="D11" s="631" t="s">
        <v>574</v>
      </c>
      <c r="E11" s="632"/>
      <c r="F11" s="237"/>
      <c r="G11" s="4" t="s">
        <v>115</v>
      </c>
      <c r="H11" s="296"/>
      <c r="I11" s="6">
        <v>350</v>
      </c>
      <c r="J11" s="329">
        <f t="shared" ref="J11" si="3">I11*H11</f>
        <v>0</v>
      </c>
      <c r="K11" s="332">
        <f>Итого!$B$17</f>
        <v>0</v>
      </c>
      <c r="L11" s="330">
        <f t="shared" ref="L11" si="4">PRODUCT(I11,1-K11)</f>
        <v>350</v>
      </c>
      <c r="M11" s="8">
        <f t="shared" ref="M11" si="5">L11*H11</f>
        <v>0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</row>
    <row r="12" spans="1:90" s="360" customFormat="1" ht="166.95" customHeight="1">
      <c r="A12" s="242" t="s">
        <v>716</v>
      </c>
      <c r="B12" s="639" t="s">
        <v>714</v>
      </c>
      <c r="C12" s="634"/>
      <c r="D12" s="631" t="s">
        <v>715</v>
      </c>
      <c r="E12" s="632"/>
      <c r="F12" s="237"/>
      <c r="G12" s="4" t="s">
        <v>115</v>
      </c>
      <c r="H12" s="296"/>
      <c r="I12" s="6">
        <v>450</v>
      </c>
      <c r="J12" s="329">
        <f t="shared" ref="J12" si="6">I12*H12</f>
        <v>0</v>
      </c>
      <c r="K12" s="332">
        <f>Итого!$B$17</f>
        <v>0</v>
      </c>
      <c r="L12" s="330">
        <f t="shared" ref="L12:L20" si="7">PRODUCT(I12,1-K12)</f>
        <v>450</v>
      </c>
      <c r="M12" s="8">
        <f t="shared" ref="M12" si="8">L12*H12</f>
        <v>0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</row>
    <row r="13" spans="1:90" s="360" customFormat="1" ht="159" customHeight="1">
      <c r="A13" s="242" t="s">
        <v>717</v>
      </c>
      <c r="B13" s="639" t="s">
        <v>714</v>
      </c>
      <c r="C13" s="634"/>
      <c r="D13" s="631" t="s">
        <v>715</v>
      </c>
      <c r="E13" s="632"/>
      <c r="F13" s="237"/>
      <c r="G13" s="4"/>
      <c r="H13" s="296"/>
      <c r="I13" s="6">
        <v>450</v>
      </c>
      <c r="J13" s="329">
        <f t="shared" ref="J13:J20" si="9">I13*H13</f>
        <v>0</v>
      </c>
      <c r="K13" s="332">
        <f>Итого!$B$17</f>
        <v>0</v>
      </c>
      <c r="L13" s="330">
        <f t="shared" si="7"/>
        <v>450</v>
      </c>
      <c r="M13" s="8">
        <f t="shared" ref="M13:M20" si="10">L13*H13</f>
        <v>0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</row>
    <row r="14" spans="1:90" s="360" customFormat="1" ht="158.4" customHeight="1">
      <c r="A14" s="242" t="s">
        <v>718</v>
      </c>
      <c r="B14" s="639" t="s">
        <v>714</v>
      </c>
      <c r="C14" s="634"/>
      <c r="D14" s="631" t="s">
        <v>715</v>
      </c>
      <c r="E14" s="632"/>
      <c r="F14" s="237"/>
      <c r="G14" s="4"/>
      <c r="H14" s="296"/>
      <c r="I14" s="6">
        <v>450</v>
      </c>
      <c r="J14" s="329">
        <f t="shared" si="9"/>
        <v>0</v>
      </c>
      <c r="K14" s="332">
        <f>Итого!$B$17</f>
        <v>0</v>
      </c>
      <c r="L14" s="330">
        <f t="shared" si="7"/>
        <v>450</v>
      </c>
      <c r="M14" s="8">
        <f t="shared" si="10"/>
        <v>0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</row>
    <row r="15" spans="1:90" s="360" customFormat="1" ht="147" customHeight="1">
      <c r="A15" s="242" t="s">
        <v>719</v>
      </c>
      <c r="B15" s="639" t="s">
        <v>714</v>
      </c>
      <c r="C15" s="634"/>
      <c r="D15" s="631" t="s">
        <v>715</v>
      </c>
      <c r="E15" s="632"/>
      <c r="F15" s="237"/>
      <c r="G15" s="4"/>
      <c r="H15" s="296"/>
      <c r="I15" s="6">
        <v>450</v>
      </c>
      <c r="J15" s="329">
        <f t="shared" si="9"/>
        <v>0</v>
      </c>
      <c r="K15" s="332">
        <f>Итого!$B$17</f>
        <v>0</v>
      </c>
      <c r="L15" s="330">
        <f t="shared" si="7"/>
        <v>450</v>
      </c>
      <c r="M15" s="8">
        <f t="shared" si="10"/>
        <v>0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</row>
    <row r="16" spans="1:90" s="360" customFormat="1" ht="155.4" customHeight="1">
      <c r="A16" s="242" t="s">
        <v>720</v>
      </c>
      <c r="B16" s="639" t="s">
        <v>714</v>
      </c>
      <c r="C16" s="634"/>
      <c r="D16" s="631" t="s">
        <v>715</v>
      </c>
      <c r="E16" s="632"/>
      <c r="F16" s="237"/>
      <c r="G16" s="4"/>
      <c r="H16" s="296"/>
      <c r="I16" s="6">
        <v>450</v>
      </c>
      <c r="J16" s="329">
        <f t="shared" si="9"/>
        <v>0</v>
      </c>
      <c r="K16" s="332">
        <f>Итого!$B$17</f>
        <v>0</v>
      </c>
      <c r="L16" s="330">
        <f t="shared" si="7"/>
        <v>450</v>
      </c>
      <c r="M16" s="8">
        <f t="shared" si="10"/>
        <v>0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</row>
    <row r="17" spans="1:90" s="360" customFormat="1" ht="157.19999999999999" customHeight="1">
      <c r="A17" s="242" t="s">
        <v>721</v>
      </c>
      <c r="B17" s="639" t="s">
        <v>714</v>
      </c>
      <c r="C17" s="634"/>
      <c r="D17" s="631" t="s">
        <v>715</v>
      </c>
      <c r="E17" s="632"/>
      <c r="F17" s="237"/>
      <c r="G17" s="4"/>
      <c r="H17" s="296"/>
      <c r="I17" s="6">
        <v>450</v>
      </c>
      <c r="J17" s="329">
        <f t="shared" si="9"/>
        <v>0</v>
      </c>
      <c r="K17" s="332">
        <f>Итого!$B$17</f>
        <v>0</v>
      </c>
      <c r="L17" s="330">
        <f t="shared" si="7"/>
        <v>450</v>
      </c>
      <c r="M17" s="8">
        <f t="shared" si="10"/>
        <v>0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</row>
    <row r="18" spans="1:90" s="360" customFormat="1" ht="156" customHeight="1">
      <c r="A18" s="242" t="s">
        <v>722</v>
      </c>
      <c r="B18" s="639" t="s">
        <v>714</v>
      </c>
      <c r="C18" s="634"/>
      <c r="D18" s="631" t="s">
        <v>715</v>
      </c>
      <c r="E18" s="632"/>
      <c r="F18" s="237"/>
      <c r="G18" s="4"/>
      <c r="H18" s="296"/>
      <c r="I18" s="6">
        <v>450</v>
      </c>
      <c r="J18" s="329">
        <f t="shared" si="9"/>
        <v>0</v>
      </c>
      <c r="K18" s="332">
        <f>Итого!$B$17</f>
        <v>0</v>
      </c>
      <c r="L18" s="330">
        <f t="shared" si="7"/>
        <v>450</v>
      </c>
      <c r="M18" s="8">
        <f t="shared" si="10"/>
        <v>0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</row>
    <row r="19" spans="1:90" s="360" customFormat="1" ht="172.2" customHeight="1">
      <c r="A19" s="242" t="s">
        <v>723</v>
      </c>
      <c r="B19" s="639" t="s">
        <v>714</v>
      </c>
      <c r="C19" s="634"/>
      <c r="D19" s="631" t="s">
        <v>715</v>
      </c>
      <c r="E19" s="632"/>
      <c r="F19" s="237"/>
      <c r="G19" s="4"/>
      <c r="H19" s="296"/>
      <c r="I19" s="6">
        <v>450</v>
      </c>
      <c r="J19" s="329">
        <f t="shared" si="9"/>
        <v>0</v>
      </c>
      <c r="K19" s="332">
        <f>Итого!$B$17</f>
        <v>0</v>
      </c>
      <c r="L19" s="330">
        <f t="shared" si="7"/>
        <v>450</v>
      </c>
      <c r="M19" s="8">
        <f t="shared" si="10"/>
        <v>0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</row>
    <row r="20" spans="1:90" s="360" customFormat="1" ht="167.4" customHeight="1">
      <c r="A20" s="242" t="s">
        <v>724</v>
      </c>
      <c r="B20" s="639" t="s">
        <v>714</v>
      </c>
      <c r="C20" s="634"/>
      <c r="D20" s="631" t="s">
        <v>715</v>
      </c>
      <c r="E20" s="632"/>
      <c r="F20" s="237"/>
      <c r="G20" s="4"/>
      <c r="H20" s="296"/>
      <c r="I20" s="6">
        <v>450</v>
      </c>
      <c r="J20" s="329">
        <f t="shared" si="9"/>
        <v>0</v>
      </c>
      <c r="K20" s="332">
        <f>Итого!$B$17</f>
        <v>0</v>
      </c>
      <c r="L20" s="330">
        <f t="shared" si="7"/>
        <v>450</v>
      </c>
      <c r="M20" s="8">
        <f t="shared" si="10"/>
        <v>0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</row>
    <row r="21" spans="1:90" ht="165.6" customHeight="1">
      <c r="A21" s="242" t="s">
        <v>725</v>
      </c>
      <c r="B21" s="639" t="s">
        <v>714</v>
      </c>
      <c r="C21" s="634"/>
      <c r="D21" s="631" t="s">
        <v>715</v>
      </c>
      <c r="E21" s="632"/>
      <c r="F21" s="237"/>
      <c r="G21" s="4" t="s">
        <v>115</v>
      </c>
      <c r="H21" s="296"/>
      <c r="I21" s="6">
        <v>450</v>
      </c>
      <c r="J21" s="329">
        <f t="shared" ref="J21" si="11">I21*H21</f>
        <v>0</v>
      </c>
      <c r="K21" s="332">
        <f>Итого!$B$17</f>
        <v>0</v>
      </c>
      <c r="L21" s="330">
        <f t="shared" ref="L21" si="12">PRODUCT(I21,1-K21)</f>
        <v>450</v>
      </c>
      <c r="M21" s="8">
        <f t="shared" ref="M21" si="13">L21*H21</f>
        <v>0</v>
      </c>
    </row>
    <row r="22" spans="1:90" ht="108" customHeight="1">
      <c r="A22" s="22" t="s">
        <v>83</v>
      </c>
      <c r="B22" s="639" t="s">
        <v>81</v>
      </c>
      <c r="C22" s="634"/>
      <c r="D22" s="631" t="s">
        <v>572</v>
      </c>
      <c r="E22" s="632"/>
      <c r="F22" s="237"/>
      <c r="G22" s="4" t="s">
        <v>115</v>
      </c>
      <c r="H22" s="296"/>
      <c r="I22" s="6">
        <v>800</v>
      </c>
      <c r="J22" s="329">
        <f t="shared" si="0"/>
        <v>0</v>
      </c>
      <c r="K22" s="332">
        <f>Итого!$B$17</f>
        <v>0</v>
      </c>
      <c r="L22" s="330">
        <f t="shared" si="1"/>
        <v>800</v>
      </c>
      <c r="M22" s="8">
        <f t="shared" si="2"/>
        <v>0</v>
      </c>
    </row>
    <row r="23" spans="1:90" ht="108" customHeight="1">
      <c r="A23" s="22" t="s">
        <v>84</v>
      </c>
      <c r="B23" s="633" t="s">
        <v>82</v>
      </c>
      <c r="C23" s="634"/>
      <c r="D23" s="631" t="s">
        <v>573</v>
      </c>
      <c r="E23" s="632"/>
      <c r="F23" s="237"/>
      <c r="G23" s="4" t="s">
        <v>115</v>
      </c>
      <c r="H23" s="296"/>
      <c r="I23" s="6">
        <v>800</v>
      </c>
      <c r="J23" s="329">
        <f t="shared" si="0"/>
        <v>0</v>
      </c>
      <c r="K23" s="332">
        <f>Итого!$B$17</f>
        <v>0</v>
      </c>
      <c r="L23" s="330">
        <f t="shared" si="1"/>
        <v>800</v>
      </c>
      <c r="M23" s="8">
        <f t="shared" si="2"/>
        <v>0</v>
      </c>
    </row>
    <row r="24" spans="1:90" ht="101.4" customHeight="1">
      <c r="A24" s="21">
        <v>921</v>
      </c>
      <c r="B24" s="633" t="s">
        <v>85</v>
      </c>
      <c r="C24" s="634"/>
      <c r="D24" s="631" t="s">
        <v>583</v>
      </c>
      <c r="E24" s="632"/>
      <c r="F24" s="237"/>
      <c r="G24" s="4" t="s">
        <v>115</v>
      </c>
      <c r="H24" s="296"/>
      <c r="I24" s="6">
        <v>350</v>
      </c>
      <c r="J24" s="329">
        <f t="shared" si="0"/>
        <v>0</v>
      </c>
      <c r="K24" s="332">
        <f>Итого!$B$17</f>
        <v>0</v>
      </c>
      <c r="L24" s="330">
        <f t="shared" si="1"/>
        <v>350</v>
      </c>
      <c r="M24" s="8">
        <f t="shared" si="2"/>
        <v>0</v>
      </c>
    </row>
    <row r="25" spans="1:90" ht="87" customHeight="1">
      <c r="A25" s="21">
        <v>911</v>
      </c>
      <c r="B25" s="633" t="s">
        <v>86</v>
      </c>
      <c r="C25" s="634"/>
      <c r="D25" s="631" t="s">
        <v>583</v>
      </c>
      <c r="E25" s="632"/>
      <c r="F25" s="237"/>
      <c r="G25" s="4" t="s">
        <v>115</v>
      </c>
      <c r="H25" s="296"/>
      <c r="I25" s="6">
        <v>160</v>
      </c>
      <c r="J25" s="329">
        <f t="shared" si="0"/>
        <v>0</v>
      </c>
      <c r="K25" s="332">
        <f>Итого!$B$17</f>
        <v>0</v>
      </c>
      <c r="L25" s="330">
        <f t="shared" si="1"/>
        <v>160</v>
      </c>
      <c r="M25" s="8">
        <f t="shared" si="2"/>
        <v>0</v>
      </c>
      <c r="N25" s="62" t="s">
        <v>787</v>
      </c>
    </row>
    <row r="26" spans="1:90" ht="97.95" customHeight="1">
      <c r="A26" s="21">
        <v>912</v>
      </c>
      <c r="B26" s="633" t="s">
        <v>87</v>
      </c>
      <c r="C26" s="634"/>
      <c r="D26" s="631" t="s">
        <v>583</v>
      </c>
      <c r="E26" s="632"/>
      <c r="F26" s="237"/>
      <c r="G26" s="4" t="s">
        <v>115</v>
      </c>
      <c r="H26" s="296"/>
      <c r="I26" s="6">
        <v>160</v>
      </c>
      <c r="J26" s="329">
        <f t="shared" si="0"/>
        <v>0</v>
      </c>
      <c r="K26" s="332">
        <f>Итого!$B$17</f>
        <v>0</v>
      </c>
      <c r="L26" s="330">
        <f t="shared" si="1"/>
        <v>160</v>
      </c>
      <c r="M26" s="8">
        <f t="shared" si="2"/>
        <v>0</v>
      </c>
    </row>
    <row r="27" spans="1:90" ht="108" customHeight="1">
      <c r="A27" s="242" t="s">
        <v>691</v>
      </c>
      <c r="B27" s="633" t="s">
        <v>88</v>
      </c>
      <c r="C27" s="634"/>
      <c r="D27" s="631" t="s">
        <v>587</v>
      </c>
      <c r="E27" s="632"/>
      <c r="F27" s="237"/>
      <c r="G27" s="4" t="s">
        <v>115</v>
      </c>
      <c r="H27" s="296"/>
      <c r="I27" s="6">
        <v>650</v>
      </c>
      <c r="J27" s="329">
        <f t="shared" si="0"/>
        <v>0</v>
      </c>
      <c r="K27" s="332">
        <f>Итого!$B$17</f>
        <v>0</v>
      </c>
      <c r="L27" s="330">
        <f t="shared" si="1"/>
        <v>650</v>
      </c>
      <c r="M27" s="8">
        <f t="shared" si="2"/>
        <v>0</v>
      </c>
    </row>
    <row r="28" spans="1:90" ht="108" customHeight="1">
      <c r="A28" s="242" t="s">
        <v>690</v>
      </c>
      <c r="B28" s="633" t="s">
        <v>88</v>
      </c>
      <c r="C28" s="634"/>
      <c r="D28" s="631" t="s">
        <v>586</v>
      </c>
      <c r="E28" s="632"/>
      <c r="F28" s="237"/>
      <c r="G28" s="4" t="s">
        <v>115</v>
      </c>
      <c r="H28" s="296"/>
      <c r="I28" s="6">
        <v>650</v>
      </c>
      <c r="J28" s="329">
        <f t="shared" si="0"/>
        <v>0</v>
      </c>
      <c r="K28" s="332">
        <f>Итого!$B$17</f>
        <v>0</v>
      </c>
      <c r="L28" s="330">
        <f t="shared" si="1"/>
        <v>650</v>
      </c>
      <c r="M28" s="8">
        <f t="shared" si="2"/>
        <v>0</v>
      </c>
    </row>
    <row r="29" spans="1:90" ht="108" customHeight="1">
      <c r="A29" s="242" t="s">
        <v>689</v>
      </c>
      <c r="B29" s="633" t="s">
        <v>88</v>
      </c>
      <c r="C29" s="634"/>
      <c r="D29" s="631" t="s">
        <v>585</v>
      </c>
      <c r="E29" s="632"/>
      <c r="F29" s="237"/>
      <c r="G29" s="4" t="s">
        <v>115</v>
      </c>
      <c r="H29" s="296"/>
      <c r="I29" s="6">
        <v>650</v>
      </c>
      <c r="J29" s="329">
        <f t="shared" si="0"/>
        <v>0</v>
      </c>
      <c r="K29" s="332">
        <f>Итого!$B$17</f>
        <v>0</v>
      </c>
      <c r="L29" s="330">
        <f t="shared" si="1"/>
        <v>650</v>
      </c>
      <c r="M29" s="8">
        <f t="shared" si="2"/>
        <v>0</v>
      </c>
    </row>
    <row r="30" spans="1:90" ht="108" customHeight="1">
      <c r="A30" s="242" t="s">
        <v>688</v>
      </c>
      <c r="B30" s="633" t="s">
        <v>88</v>
      </c>
      <c r="C30" s="634"/>
      <c r="D30" s="631" t="s">
        <v>584</v>
      </c>
      <c r="E30" s="632"/>
      <c r="F30" s="237"/>
      <c r="G30" s="4" t="s">
        <v>115</v>
      </c>
      <c r="H30" s="296"/>
      <c r="I30" s="6">
        <v>650</v>
      </c>
      <c r="J30" s="329">
        <f t="shared" si="0"/>
        <v>0</v>
      </c>
      <c r="K30" s="332">
        <f>Итого!$B$17</f>
        <v>0</v>
      </c>
      <c r="L30" s="330">
        <f t="shared" si="1"/>
        <v>650</v>
      </c>
      <c r="M30" s="8">
        <f t="shared" si="2"/>
        <v>0</v>
      </c>
    </row>
    <row r="31" spans="1:90" s="356" customFormat="1" ht="108" customHeight="1">
      <c r="A31" s="242" t="s">
        <v>692</v>
      </c>
      <c r="B31" s="633" t="s">
        <v>88</v>
      </c>
      <c r="C31" s="634"/>
      <c r="D31" s="631" t="s">
        <v>584</v>
      </c>
      <c r="E31" s="632"/>
      <c r="F31" s="237"/>
      <c r="G31" s="4"/>
      <c r="H31" s="296"/>
      <c r="I31" s="6">
        <v>650</v>
      </c>
      <c r="J31" s="329">
        <f t="shared" ref="J31:J33" si="14">I31*H31</f>
        <v>0</v>
      </c>
      <c r="K31" s="332">
        <f>Итого!$B$17</f>
        <v>0</v>
      </c>
      <c r="L31" s="330">
        <f t="shared" ref="L31:L33" si="15">PRODUCT(I31,1-K31)</f>
        <v>650</v>
      </c>
      <c r="M31" s="8">
        <f t="shared" ref="M31:M33" si="16">L31*H31</f>
        <v>0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</row>
    <row r="32" spans="1:90" s="356" customFormat="1" ht="108" customHeight="1">
      <c r="A32" s="358" t="s">
        <v>693</v>
      </c>
      <c r="B32" s="633" t="s">
        <v>88</v>
      </c>
      <c r="C32" s="634"/>
      <c r="D32" s="631" t="s">
        <v>584</v>
      </c>
      <c r="E32" s="632"/>
      <c r="F32" s="237"/>
      <c r="G32" s="4"/>
      <c r="H32" s="296"/>
      <c r="I32" s="6">
        <v>650</v>
      </c>
      <c r="J32" s="329">
        <f t="shared" si="14"/>
        <v>0</v>
      </c>
      <c r="K32" s="332">
        <f>Итого!$B$17</f>
        <v>0</v>
      </c>
      <c r="L32" s="330">
        <f t="shared" si="15"/>
        <v>650</v>
      </c>
      <c r="M32" s="8">
        <f t="shared" si="16"/>
        <v>0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</row>
    <row r="33" spans="1:90" s="356" customFormat="1" ht="108" customHeight="1">
      <c r="A33" s="359" t="s">
        <v>694</v>
      </c>
      <c r="B33" s="633" t="s">
        <v>88</v>
      </c>
      <c r="C33" s="634"/>
      <c r="D33" s="631" t="s">
        <v>584</v>
      </c>
      <c r="E33" s="632"/>
      <c r="F33" s="237"/>
      <c r="G33" s="4"/>
      <c r="H33" s="296"/>
      <c r="I33" s="6">
        <v>650</v>
      </c>
      <c r="J33" s="329">
        <f t="shared" si="14"/>
        <v>0</v>
      </c>
      <c r="K33" s="332">
        <f>Итого!$B$17</f>
        <v>0</v>
      </c>
      <c r="L33" s="330">
        <f t="shared" si="15"/>
        <v>650</v>
      </c>
      <c r="M33" s="8">
        <f t="shared" si="16"/>
        <v>0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</row>
    <row r="34" spans="1:90" ht="108" customHeight="1">
      <c r="A34" s="242" t="s">
        <v>695</v>
      </c>
      <c r="B34" s="633" t="s">
        <v>88</v>
      </c>
      <c r="C34" s="634"/>
      <c r="D34" s="631" t="s">
        <v>584</v>
      </c>
      <c r="E34" s="632"/>
      <c r="F34" s="237"/>
      <c r="G34" s="4" t="s">
        <v>115</v>
      </c>
      <c r="H34" s="296"/>
      <c r="I34" s="6">
        <v>699</v>
      </c>
      <c r="J34" s="329">
        <f t="shared" si="0"/>
        <v>0</v>
      </c>
      <c r="K34" s="332">
        <f>Итого!$B$17</f>
        <v>0</v>
      </c>
      <c r="L34" s="330">
        <f>PRODUCT(I34,1-K34)</f>
        <v>699</v>
      </c>
      <c r="M34" s="8">
        <f t="shared" si="2"/>
        <v>0</v>
      </c>
    </row>
    <row r="35" spans="1:90" ht="108" customHeight="1">
      <c r="A35" s="242" t="s">
        <v>696</v>
      </c>
      <c r="B35" s="633" t="s">
        <v>88</v>
      </c>
      <c r="C35" s="634"/>
      <c r="D35" s="631" t="s">
        <v>584</v>
      </c>
      <c r="E35" s="632"/>
      <c r="F35" s="237"/>
      <c r="G35" s="4" t="s">
        <v>115</v>
      </c>
      <c r="H35" s="296"/>
      <c r="I35" s="6">
        <v>699</v>
      </c>
      <c r="J35" s="329">
        <f t="shared" si="0"/>
        <v>0</v>
      </c>
      <c r="K35" s="332">
        <f>Итого!$B$17</f>
        <v>0</v>
      </c>
      <c r="L35" s="330">
        <f>PRODUCT(I35,1-K35)</f>
        <v>699</v>
      </c>
      <c r="M35" s="8">
        <f t="shared" si="2"/>
        <v>0</v>
      </c>
    </row>
    <row r="36" spans="1:90" ht="15" customHeight="1">
      <c r="A36" s="63"/>
      <c r="B36" s="547" t="s">
        <v>89</v>
      </c>
      <c r="C36" s="547"/>
      <c r="D36" s="547"/>
      <c r="E36" s="547"/>
      <c r="F36" s="547"/>
      <c r="G36" s="547"/>
      <c r="H36" s="547"/>
      <c r="I36" s="547"/>
      <c r="J36" s="547"/>
      <c r="K36" s="646"/>
      <c r="L36" s="110"/>
      <c r="M36" s="73"/>
    </row>
    <row r="37" spans="1:90" ht="15.6">
      <c r="A37" s="647"/>
      <c r="B37" s="648"/>
      <c r="C37" s="648"/>
      <c r="D37" s="648"/>
      <c r="E37" s="648"/>
      <c r="F37" s="648"/>
      <c r="G37" s="15" t="s">
        <v>117</v>
      </c>
      <c r="H37" s="255">
        <f>SUM(H38+H48+H58+H68+H78+H88+H98+H108+H118+H138+H148+H161+H174+H187+H252)</f>
        <v>0</v>
      </c>
      <c r="I37" s="15"/>
      <c r="J37" s="20">
        <f>SUM(J38+J48+J58+J68+J78+J88+J98+J108+J118+J128+J138+J148+J161+J174+J187+J200+J213+J226+J239+J252)</f>
        <v>0</v>
      </c>
      <c r="K37" s="69"/>
      <c r="L37" s="111"/>
      <c r="M37" s="82">
        <f>M148+M161+M174+M187+M252+SUM(M38+M48+M58+M68+M78+M88+M98+M108+M118+M138+M148+M161+M174+M187+M252)</f>
        <v>0</v>
      </c>
    </row>
    <row r="38" spans="1:90" ht="15.6">
      <c r="A38" s="506" t="s">
        <v>645</v>
      </c>
      <c r="B38" s="528" t="s">
        <v>647</v>
      </c>
      <c r="C38" s="576"/>
      <c r="D38" s="511" t="s">
        <v>644</v>
      </c>
      <c r="E38" s="512"/>
      <c r="F38" s="663" t="s">
        <v>668</v>
      </c>
      <c r="G38" s="5"/>
      <c r="H38" s="254">
        <f>H39+H40+H41+H42+H43+H44+H45+H46+H47</f>
        <v>0</v>
      </c>
      <c r="I38" s="5"/>
      <c r="J38" s="5">
        <f>SUM(J39:J47)</f>
        <v>0</v>
      </c>
      <c r="K38" s="333"/>
      <c r="L38" s="10"/>
      <c r="M38" s="72">
        <f>SUM(M39:M47)</f>
        <v>0</v>
      </c>
    </row>
    <row r="39" spans="1:90" s="249" customFormat="1">
      <c r="A39" s="507"/>
      <c r="B39" s="517"/>
      <c r="C39" s="518"/>
      <c r="D39" s="577"/>
      <c r="E39" s="578"/>
      <c r="F39" s="663"/>
      <c r="G39" s="12">
        <v>38</v>
      </c>
      <c r="H39" s="296"/>
      <c r="I39" s="6">
        <v>4100</v>
      </c>
      <c r="J39" s="329">
        <f>I39*H39</f>
        <v>0</v>
      </c>
      <c r="K39" s="332">
        <f>Итого!$B$17</f>
        <v>0</v>
      </c>
      <c r="L39" s="330">
        <f t="shared" ref="L39:L47" si="17">PRODUCT(I39,1-K39)</f>
        <v>4100</v>
      </c>
      <c r="M39" s="8">
        <f>L39*H39</f>
        <v>0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</row>
    <row r="40" spans="1:90" s="249" customFormat="1">
      <c r="A40" s="507"/>
      <c r="B40" s="517"/>
      <c r="C40" s="518"/>
      <c r="D40" s="577"/>
      <c r="E40" s="578"/>
      <c r="F40" s="663"/>
      <c r="G40" s="12">
        <v>40</v>
      </c>
      <c r="H40" s="296"/>
      <c r="I40" s="6">
        <v>4100</v>
      </c>
      <c r="J40" s="329">
        <f t="shared" ref="J40:J47" si="18">I40*H40</f>
        <v>0</v>
      </c>
      <c r="K40" s="332">
        <f>Итого!$B$17</f>
        <v>0</v>
      </c>
      <c r="L40" s="330">
        <f t="shared" si="17"/>
        <v>4100</v>
      </c>
      <c r="M40" s="8">
        <f t="shared" ref="M40:M47" si="19">L40*H40</f>
        <v>0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</row>
    <row r="41" spans="1:90" s="249" customFormat="1">
      <c r="A41" s="507"/>
      <c r="B41" s="517"/>
      <c r="C41" s="518"/>
      <c r="D41" s="577"/>
      <c r="E41" s="578"/>
      <c r="F41" s="663"/>
      <c r="G41" s="12">
        <v>42</v>
      </c>
      <c r="H41" s="296"/>
      <c r="I41" s="6">
        <v>4100</v>
      </c>
      <c r="J41" s="329">
        <f t="shared" si="18"/>
        <v>0</v>
      </c>
      <c r="K41" s="332">
        <f>Итого!$B$17</f>
        <v>0</v>
      </c>
      <c r="L41" s="330">
        <f t="shared" si="17"/>
        <v>4100</v>
      </c>
      <c r="M41" s="8">
        <f t="shared" si="19"/>
        <v>0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</row>
    <row r="42" spans="1:90" s="249" customFormat="1">
      <c r="A42" s="507"/>
      <c r="B42" s="517"/>
      <c r="C42" s="518"/>
      <c r="D42" s="577"/>
      <c r="E42" s="578"/>
      <c r="F42" s="663"/>
      <c r="G42" s="12">
        <v>44</v>
      </c>
      <c r="H42" s="296"/>
      <c r="I42" s="6">
        <v>4100</v>
      </c>
      <c r="J42" s="329">
        <f t="shared" si="18"/>
        <v>0</v>
      </c>
      <c r="K42" s="332">
        <f>Итого!$B$17</f>
        <v>0</v>
      </c>
      <c r="L42" s="330">
        <f t="shared" si="17"/>
        <v>4100</v>
      </c>
      <c r="M42" s="8">
        <f t="shared" si="19"/>
        <v>0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</row>
    <row r="43" spans="1:90" s="249" customFormat="1">
      <c r="A43" s="507"/>
      <c r="B43" s="517"/>
      <c r="C43" s="518"/>
      <c r="D43" s="577"/>
      <c r="E43" s="578"/>
      <c r="F43" s="663"/>
      <c r="G43" s="12">
        <v>46</v>
      </c>
      <c r="H43" s="296"/>
      <c r="I43" s="6">
        <v>4100</v>
      </c>
      <c r="J43" s="329">
        <f t="shared" si="18"/>
        <v>0</v>
      </c>
      <c r="K43" s="332">
        <f>Итого!$B$17</f>
        <v>0</v>
      </c>
      <c r="L43" s="330">
        <f t="shared" si="17"/>
        <v>4100</v>
      </c>
      <c r="M43" s="8">
        <f t="shared" si="19"/>
        <v>0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</row>
    <row r="44" spans="1:90" s="249" customFormat="1">
      <c r="A44" s="507"/>
      <c r="B44" s="517"/>
      <c r="C44" s="518"/>
      <c r="D44" s="577"/>
      <c r="E44" s="578"/>
      <c r="F44" s="663"/>
      <c r="G44" s="12">
        <v>48</v>
      </c>
      <c r="H44" s="296"/>
      <c r="I44" s="6">
        <v>4100</v>
      </c>
      <c r="J44" s="329">
        <f t="shared" si="18"/>
        <v>0</v>
      </c>
      <c r="K44" s="332">
        <f>Итого!$B$17</f>
        <v>0</v>
      </c>
      <c r="L44" s="330">
        <f t="shared" si="17"/>
        <v>4100</v>
      </c>
      <c r="M44" s="8">
        <f t="shared" si="19"/>
        <v>0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</row>
    <row r="45" spans="1:90" s="249" customFormat="1">
      <c r="A45" s="507"/>
      <c r="B45" s="517"/>
      <c r="C45" s="518"/>
      <c r="D45" s="577"/>
      <c r="E45" s="578"/>
      <c r="F45" s="663"/>
      <c r="G45" s="12">
        <v>50</v>
      </c>
      <c r="H45" s="296"/>
      <c r="I45" s="6">
        <v>4100</v>
      </c>
      <c r="J45" s="329">
        <f t="shared" si="18"/>
        <v>0</v>
      </c>
      <c r="K45" s="332">
        <f>Итого!$B$17</f>
        <v>0</v>
      </c>
      <c r="L45" s="330">
        <f t="shared" si="17"/>
        <v>4100</v>
      </c>
      <c r="M45" s="8">
        <f t="shared" si="19"/>
        <v>0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</row>
    <row r="46" spans="1:90" s="249" customFormat="1">
      <c r="A46" s="507"/>
      <c r="B46" s="517"/>
      <c r="C46" s="518"/>
      <c r="D46" s="577"/>
      <c r="E46" s="578"/>
      <c r="F46" s="663"/>
      <c r="G46" s="12">
        <v>52</v>
      </c>
      <c r="H46" s="296"/>
      <c r="I46" s="6">
        <v>4100</v>
      </c>
      <c r="J46" s="329">
        <f t="shared" si="18"/>
        <v>0</v>
      </c>
      <c r="K46" s="332">
        <f>Итого!$B$17</f>
        <v>0</v>
      </c>
      <c r="L46" s="330">
        <f t="shared" si="17"/>
        <v>4100</v>
      </c>
      <c r="M46" s="8">
        <f t="shared" si="19"/>
        <v>0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</row>
    <row r="47" spans="1:90" s="249" customFormat="1">
      <c r="A47" s="508"/>
      <c r="B47" s="529"/>
      <c r="C47" s="530"/>
      <c r="D47" s="579"/>
      <c r="E47" s="580"/>
      <c r="F47" s="663"/>
      <c r="G47" s="12">
        <v>54</v>
      </c>
      <c r="H47" s="296"/>
      <c r="I47" s="6">
        <v>4100</v>
      </c>
      <c r="J47" s="329">
        <f t="shared" si="18"/>
        <v>0</v>
      </c>
      <c r="K47" s="332">
        <f>Итого!$B$17</f>
        <v>0</v>
      </c>
      <c r="L47" s="330">
        <f t="shared" si="17"/>
        <v>4100</v>
      </c>
      <c r="M47" s="8">
        <f t="shared" si="19"/>
        <v>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</row>
    <row r="48" spans="1:90" s="249" customFormat="1" ht="15.6">
      <c r="A48" s="506" t="s">
        <v>646</v>
      </c>
      <c r="B48" s="528" t="s">
        <v>648</v>
      </c>
      <c r="C48" s="576"/>
      <c r="D48" s="511" t="s">
        <v>644</v>
      </c>
      <c r="E48" s="512"/>
      <c r="F48" s="595"/>
      <c r="G48" s="5"/>
      <c r="H48" s="254">
        <f>H49+H50+H51+H52+H53+H54+H55+H56+H57</f>
        <v>0</v>
      </c>
      <c r="I48" s="5"/>
      <c r="J48" s="5">
        <f>SUM(J49:J57)</f>
        <v>0</v>
      </c>
      <c r="K48" s="334"/>
      <c r="L48" s="10"/>
      <c r="M48" s="72">
        <f>SUM(M49:M57)</f>
        <v>0</v>
      </c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</row>
    <row r="49" spans="1:90" s="249" customFormat="1">
      <c r="A49" s="507"/>
      <c r="B49" s="517"/>
      <c r="C49" s="518"/>
      <c r="D49" s="577"/>
      <c r="E49" s="578"/>
      <c r="F49" s="510"/>
      <c r="G49" s="12">
        <v>38</v>
      </c>
      <c r="H49" s="296"/>
      <c r="I49" s="6">
        <v>4100</v>
      </c>
      <c r="J49" s="6">
        <f>I49*H49</f>
        <v>0</v>
      </c>
      <c r="K49" s="332">
        <f>Итого!$B$17</f>
        <v>0</v>
      </c>
      <c r="L49" s="8">
        <f t="shared" ref="L49:L57" si="20">PRODUCT(I49,1-K49)</f>
        <v>4100</v>
      </c>
      <c r="M49" s="8">
        <f>L49*H49</f>
        <v>0</v>
      </c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</row>
    <row r="50" spans="1:90" s="249" customFormat="1">
      <c r="A50" s="507"/>
      <c r="B50" s="517"/>
      <c r="C50" s="518"/>
      <c r="D50" s="577"/>
      <c r="E50" s="578"/>
      <c r="F50" s="510"/>
      <c r="G50" s="12">
        <v>40</v>
      </c>
      <c r="H50" s="296"/>
      <c r="I50" s="6">
        <v>4100</v>
      </c>
      <c r="J50" s="6">
        <f t="shared" ref="J50:J57" si="21">I50*H50</f>
        <v>0</v>
      </c>
      <c r="K50" s="332">
        <f>Итого!$B$17</f>
        <v>0</v>
      </c>
      <c r="L50" s="8">
        <f t="shared" si="20"/>
        <v>4100</v>
      </c>
      <c r="M50" s="8">
        <f t="shared" ref="M50:M57" si="22">L50*H50</f>
        <v>0</v>
      </c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</row>
    <row r="51" spans="1:90" s="249" customFormat="1">
      <c r="A51" s="507"/>
      <c r="B51" s="517"/>
      <c r="C51" s="518"/>
      <c r="D51" s="577"/>
      <c r="E51" s="578"/>
      <c r="F51" s="510"/>
      <c r="G51" s="12">
        <v>42</v>
      </c>
      <c r="H51" s="296"/>
      <c r="I51" s="6">
        <v>4100</v>
      </c>
      <c r="J51" s="6">
        <f t="shared" si="21"/>
        <v>0</v>
      </c>
      <c r="K51" s="332">
        <f>Итого!$B$17</f>
        <v>0</v>
      </c>
      <c r="L51" s="8">
        <f t="shared" si="20"/>
        <v>4100</v>
      </c>
      <c r="M51" s="8">
        <f t="shared" si="22"/>
        <v>0</v>
      </c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</row>
    <row r="52" spans="1:90" s="249" customFormat="1">
      <c r="A52" s="507"/>
      <c r="B52" s="517"/>
      <c r="C52" s="518"/>
      <c r="D52" s="577"/>
      <c r="E52" s="578"/>
      <c r="F52" s="510"/>
      <c r="G52" s="12">
        <v>44</v>
      </c>
      <c r="H52" s="296"/>
      <c r="I52" s="6">
        <v>4100</v>
      </c>
      <c r="J52" s="6">
        <f t="shared" si="21"/>
        <v>0</v>
      </c>
      <c r="K52" s="332">
        <f>Итого!$B$17</f>
        <v>0</v>
      </c>
      <c r="L52" s="8">
        <f t="shared" si="20"/>
        <v>4100</v>
      </c>
      <c r="M52" s="8">
        <f t="shared" si="22"/>
        <v>0</v>
      </c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</row>
    <row r="53" spans="1:90" s="249" customFormat="1">
      <c r="A53" s="507"/>
      <c r="B53" s="517"/>
      <c r="C53" s="518"/>
      <c r="D53" s="577"/>
      <c r="E53" s="578"/>
      <c r="F53" s="510"/>
      <c r="G53" s="12">
        <v>46</v>
      </c>
      <c r="H53" s="296"/>
      <c r="I53" s="6">
        <v>4100</v>
      </c>
      <c r="J53" s="6">
        <f t="shared" si="21"/>
        <v>0</v>
      </c>
      <c r="K53" s="332">
        <f>Итого!$B$17</f>
        <v>0</v>
      </c>
      <c r="L53" s="8">
        <f t="shared" si="20"/>
        <v>4100</v>
      </c>
      <c r="M53" s="8">
        <f t="shared" si="22"/>
        <v>0</v>
      </c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</row>
    <row r="54" spans="1:90" s="249" customFormat="1">
      <c r="A54" s="507"/>
      <c r="B54" s="517"/>
      <c r="C54" s="518"/>
      <c r="D54" s="577"/>
      <c r="E54" s="578"/>
      <c r="F54" s="510"/>
      <c r="G54" s="12">
        <v>48</v>
      </c>
      <c r="H54" s="296"/>
      <c r="I54" s="6">
        <v>4100</v>
      </c>
      <c r="J54" s="6">
        <f t="shared" si="21"/>
        <v>0</v>
      </c>
      <c r="K54" s="332">
        <f>Итого!$B$17</f>
        <v>0</v>
      </c>
      <c r="L54" s="8">
        <f t="shared" si="20"/>
        <v>4100</v>
      </c>
      <c r="M54" s="8">
        <f t="shared" si="22"/>
        <v>0</v>
      </c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</row>
    <row r="55" spans="1:90" s="249" customFormat="1">
      <c r="A55" s="507"/>
      <c r="B55" s="517"/>
      <c r="C55" s="518"/>
      <c r="D55" s="577"/>
      <c r="E55" s="578"/>
      <c r="F55" s="510"/>
      <c r="G55" s="12">
        <v>50</v>
      </c>
      <c r="H55" s="296"/>
      <c r="I55" s="6">
        <v>4100</v>
      </c>
      <c r="J55" s="6">
        <f t="shared" si="21"/>
        <v>0</v>
      </c>
      <c r="K55" s="332">
        <f>Итого!$B$17</f>
        <v>0</v>
      </c>
      <c r="L55" s="8">
        <f t="shared" si="20"/>
        <v>4100</v>
      </c>
      <c r="M55" s="8">
        <f t="shared" si="22"/>
        <v>0</v>
      </c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</row>
    <row r="56" spans="1:90" s="249" customFormat="1">
      <c r="A56" s="507"/>
      <c r="B56" s="517"/>
      <c r="C56" s="518"/>
      <c r="D56" s="577"/>
      <c r="E56" s="578"/>
      <c r="F56" s="510"/>
      <c r="G56" s="12">
        <v>52</v>
      </c>
      <c r="H56" s="296"/>
      <c r="I56" s="6">
        <v>4100</v>
      </c>
      <c r="J56" s="6">
        <f t="shared" si="21"/>
        <v>0</v>
      </c>
      <c r="K56" s="332">
        <f>Итого!$B$17</f>
        <v>0</v>
      </c>
      <c r="L56" s="8">
        <f t="shared" si="20"/>
        <v>4100</v>
      </c>
      <c r="M56" s="8">
        <f t="shared" si="22"/>
        <v>0</v>
      </c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</row>
    <row r="57" spans="1:90" s="249" customFormat="1">
      <c r="A57" s="508"/>
      <c r="B57" s="529"/>
      <c r="C57" s="530"/>
      <c r="D57" s="579"/>
      <c r="E57" s="580"/>
      <c r="F57" s="519"/>
      <c r="G57" s="12">
        <v>54</v>
      </c>
      <c r="H57" s="296"/>
      <c r="I57" s="6">
        <v>4100</v>
      </c>
      <c r="J57" s="6">
        <f t="shared" si="21"/>
        <v>0</v>
      </c>
      <c r="K57" s="332">
        <f>Итого!$B$17</f>
        <v>0</v>
      </c>
      <c r="L57" s="8">
        <f t="shared" si="20"/>
        <v>4100</v>
      </c>
      <c r="M57" s="8">
        <f t="shared" si="22"/>
        <v>0</v>
      </c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</row>
    <row r="58" spans="1:90" s="249" customFormat="1" ht="15.6" customHeight="1">
      <c r="A58" s="506" t="s">
        <v>650</v>
      </c>
      <c r="B58" s="528" t="s">
        <v>649</v>
      </c>
      <c r="C58" s="576"/>
      <c r="D58" s="511" t="s">
        <v>644</v>
      </c>
      <c r="E58" s="512"/>
      <c r="F58" s="595"/>
      <c r="G58" s="5"/>
      <c r="H58" s="254">
        <f>H59+H60+H61+H62+H63+H64+H65+H66+H67</f>
        <v>0</v>
      </c>
      <c r="I58" s="5"/>
      <c r="J58" s="5">
        <f>SUM(J59:J67)</f>
        <v>0</v>
      </c>
      <c r="K58" s="68"/>
      <c r="L58" s="10"/>
      <c r="M58" s="72">
        <f>SUM(M59:M67)</f>
        <v>0</v>
      </c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</row>
    <row r="59" spans="1:90" s="249" customFormat="1">
      <c r="A59" s="507"/>
      <c r="B59" s="517"/>
      <c r="C59" s="518"/>
      <c r="D59" s="577"/>
      <c r="E59" s="578"/>
      <c r="F59" s="510"/>
      <c r="G59" s="12">
        <v>38</v>
      </c>
      <c r="H59" s="296"/>
      <c r="I59" s="6">
        <v>4100</v>
      </c>
      <c r="J59" s="6">
        <f>I59*H59</f>
        <v>0</v>
      </c>
      <c r="K59" s="332">
        <f>Итого!$B$17</f>
        <v>0</v>
      </c>
      <c r="L59" s="8">
        <f t="shared" ref="L59:L67" si="23">PRODUCT(I59,1-K59)</f>
        <v>4100</v>
      </c>
      <c r="M59" s="8">
        <f>L59*H59</f>
        <v>0</v>
      </c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</row>
    <row r="60" spans="1:90" s="249" customFormat="1">
      <c r="A60" s="507"/>
      <c r="B60" s="517"/>
      <c r="C60" s="518"/>
      <c r="D60" s="577"/>
      <c r="E60" s="578"/>
      <c r="F60" s="510"/>
      <c r="G60" s="12">
        <v>40</v>
      </c>
      <c r="H60" s="296"/>
      <c r="I60" s="6">
        <v>4100</v>
      </c>
      <c r="J60" s="6">
        <f t="shared" ref="J60:J67" si="24">I60*H60</f>
        <v>0</v>
      </c>
      <c r="K60" s="332">
        <f>Итого!$B$17</f>
        <v>0</v>
      </c>
      <c r="L60" s="8">
        <f t="shared" si="23"/>
        <v>4100</v>
      </c>
      <c r="M60" s="8">
        <f t="shared" ref="M60:M67" si="25">L60*H60</f>
        <v>0</v>
      </c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</row>
    <row r="61" spans="1:90" s="249" customFormat="1">
      <c r="A61" s="507"/>
      <c r="B61" s="517"/>
      <c r="C61" s="518"/>
      <c r="D61" s="577"/>
      <c r="E61" s="578"/>
      <c r="F61" s="510"/>
      <c r="G61" s="12">
        <v>42</v>
      </c>
      <c r="H61" s="296"/>
      <c r="I61" s="6">
        <v>4100</v>
      </c>
      <c r="J61" s="6">
        <f t="shared" si="24"/>
        <v>0</v>
      </c>
      <c r="K61" s="332">
        <f>Итого!$B$17</f>
        <v>0</v>
      </c>
      <c r="L61" s="8">
        <f t="shared" si="23"/>
        <v>4100</v>
      </c>
      <c r="M61" s="8">
        <f t="shared" si="25"/>
        <v>0</v>
      </c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</row>
    <row r="62" spans="1:90" s="249" customFormat="1">
      <c r="A62" s="507"/>
      <c r="B62" s="517"/>
      <c r="C62" s="518"/>
      <c r="D62" s="577"/>
      <c r="E62" s="578"/>
      <c r="F62" s="510"/>
      <c r="G62" s="12">
        <v>44</v>
      </c>
      <c r="H62" s="296"/>
      <c r="I62" s="6">
        <v>4100</v>
      </c>
      <c r="J62" s="6">
        <f t="shared" si="24"/>
        <v>0</v>
      </c>
      <c r="K62" s="332">
        <f>Итого!$B$17</f>
        <v>0</v>
      </c>
      <c r="L62" s="8">
        <f t="shared" si="23"/>
        <v>4100</v>
      </c>
      <c r="M62" s="8">
        <f t="shared" si="25"/>
        <v>0</v>
      </c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</row>
    <row r="63" spans="1:90" s="249" customFormat="1">
      <c r="A63" s="507"/>
      <c r="B63" s="517"/>
      <c r="C63" s="518"/>
      <c r="D63" s="577"/>
      <c r="E63" s="578"/>
      <c r="F63" s="510"/>
      <c r="G63" s="12">
        <v>46</v>
      </c>
      <c r="H63" s="296"/>
      <c r="I63" s="6">
        <v>4100</v>
      </c>
      <c r="J63" s="6">
        <f t="shared" si="24"/>
        <v>0</v>
      </c>
      <c r="K63" s="332">
        <f>Итого!$B$17</f>
        <v>0</v>
      </c>
      <c r="L63" s="8">
        <f t="shared" si="23"/>
        <v>4100</v>
      </c>
      <c r="M63" s="8">
        <f t="shared" si="25"/>
        <v>0</v>
      </c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</row>
    <row r="64" spans="1:90" s="249" customFormat="1">
      <c r="A64" s="507"/>
      <c r="B64" s="517"/>
      <c r="C64" s="518"/>
      <c r="D64" s="577"/>
      <c r="E64" s="578"/>
      <c r="F64" s="510"/>
      <c r="G64" s="12">
        <v>48</v>
      </c>
      <c r="H64" s="296"/>
      <c r="I64" s="6">
        <v>4100</v>
      </c>
      <c r="J64" s="6">
        <f t="shared" si="24"/>
        <v>0</v>
      </c>
      <c r="K64" s="332">
        <f>Итого!$B$17</f>
        <v>0</v>
      </c>
      <c r="L64" s="8">
        <f t="shared" si="23"/>
        <v>4100</v>
      </c>
      <c r="M64" s="8">
        <f t="shared" si="25"/>
        <v>0</v>
      </c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</row>
    <row r="65" spans="1:90" s="249" customFormat="1">
      <c r="A65" s="507"/>
      <c r="B65" s="517"/>
      <c r="C65" s="518"/>
      <c r="D65" s="577"/>
      <c r="E65" s="578"/>
      <c r="F65" s="510"/>
      <c r="G65" s="12">
        <v>50</v>
      </c>
      <c r="H65" s="296"/>
      <c r="I65" s="6">
        <v>4100</v>
      </c>
      <c r="J65" s="6">
        <f t="shared" si="24"/>
        <v>0</v>
      </c>
      <c r="K65" s="332">
        <f>Итого!$B$17</f>
        <v>0</v>
      </c>
      <c r="L65" s="8">
        <f t="shared" si="23"/>
        <v>4100</v>
      </c>
      <c r="M65" s="8">
        <f t="shared" si="25"/>
        <v>0</v>
      </c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</row>
    <row r="66" spans="1:90" s="249" customFormat="1">
      <c r="A66" s="507"/>
      <c r="B66" s="517"/>
      <c r="C66" s="518"/>
      <c r="D66" s="577"/>
      <c r="E66" s="578"/>
      <c r="F66" s="510"/>
      <c r="G66" s="12">
        <v>52</v>
      </c>
      <c r="H66" s="296"/>
      <c r="I66" s="6">
        <v>4100</v>
      </c>
      <c r="J66" s="6">
        <f t="shared" si="24"/>
        <v>0</v>
      </c>
      <c r="K66" s="332">
        <f>Итого!$B$17</f>
        <v>0</v>
      </c>
      <c r="L66" s="8">
        <f t="shared" si="23"/>
        <v>4100</v>
      </c>
      <c r="M66" s="8">
        <f t="shared" si="25"/>
        <v>0</v>
      </c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</row>
    <row r="67" spans="1:90" s="249" customFormat="1">
      <c r="A67" s="508"/>
      <c r="B67" s="529"/>
      <c r="C67" s="530"/>
      <c r="D67" s="579"/>
      <c r="E67" s="580"/>
      <c r="F67" s="519"/>
      <c r="G67" s="12">
        <v>54</v>
      </c>
      <c r="H67" s="296"/>
      <c r="I67" s="6">
        <v>4100</v>
      </c>
      <c r="J67" s="6">
        <f t="shared" si="24"/>
        <v>0</v>
      </c>
      <c r="K67" s="332">
        <f>Итого!$B$17</f>
        <v>0</v>
      </c>
      <c r="L67" s="8">
        <f t="shared" si="23"/>
        <v>4100</v>
      </c>
      <c r="M67" s="8">
        <f t="shared" si="25"/>
        <v>0</v>
      </c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</row>
    <row r="68" spans="1:90" s="249" customFormat="1" ht="15.6">
      <c r="A68" s="506" t="s">
        <v>652</v>
      </c>
      <c r="B68" s="528" t="s">
        <v>651</v>
      </c>
      <c r="C68" s="576"/>
      <c r="D68" s="511" t="s">
        <v>644</v>
      </c>
      <c r="E68" s="512"/>
      <c r="F68" s="595"/>
      <c r="G68" s="5"/>
      <c r="H68" s="254">
        <f>H69+H70+H71+H72+H73+H74+H75+H76+H77</f>
        <v>0</v>
      </c>
      <c r="I68" s="5"/>
      <c r="J68" s="5">
        <f>SUM(J69:J77)</f>
        <v>0</v>
      </c>
      <c r="K68" s="68"/>
      <c r="L68" s="10"/>
      <c r="M68" s="72">
        <f>SUM(M69:M77)</f>
        <v>0</v>
      </c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</row>
    <row r="69" spans="1:90" s="249" customFormat="1">
      <c r="A69" s="507"/>
      <c r="B69" s="517"/>
      <c r="C69" s="518"/>
      <c r="D69" s="577"/>
      <c r="E69" s="578"/>
      <c r="F69" s="510"/>
      <c r="G69" s="12">
        <v>38</v>
      </c>
      <c r="H69" s="296"/>
      <c r="I69" s="6">
        <v>4100</v>
      </c>
      <c r="J69" s="6">
        <f>I69*H69</f>
        <v>0</v>
      </c>
      <c r="K69" s="332">
        <f>Итого!$B$17</f>
        <v>0</v>
      </c>
      <c r="L69" s="8">
        <f t="shared" ref="L69:L77" si="26">PRODUCT(I69,1-K69)</f>
        <v>4100</v>
      </c>
      <c r="M69" s="8">
        <f>L69*H69</f>
        <v>0</v>
      </c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</row>
    <row r="70" spans="1:90" s="249" customFormat="1">
      <c r="A70" s="507"/>
      <c r="B70" s="517"/>
      <c r="C70" s="518"/>
      <c r="D70" s="577"/>
      <c r="E70" s="578"/>
      <c r="F70" s="510"/>
      <c r="G70" s="12">
        <v>40</v>
      </c>
      <c r="H70" s="296"/>
      <c r="I70" s="6">
        <v>4100</v>
      </c>
      <c r="J70" s="6">
        <f t="shared" ref="J70:J77" si="27">I70*H70</f>
        <v>0</v>
      </c>
      <c r="K70" s="332">
        <f>Итого!$B$17</f>
        <v>0</v>
      </c>
      <c r="L70" s="8">
        <f t="shared" si="26"/>
        <v>4100</v>
      </c>
      <c r="M70" s="8">
        <f t="shared" ref="M70:M77" si="28">L70*H70</f>
        <v>0</v>
      </c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</row>
    <row r="71" spans="1:90" s="249" customFormat="1">
      <c r="A71" s="507"/>
      <c r="B71" s="517"/>
      <c r="C71" s="518"/>
      <c r="D71" s="577"/>
      <c r="E71" s="578"/>
      <c r="F71" s="510"/>
      <c r="G71" s="12">
        <v>42</v>
      </c>
      <c r="H71" s="296"/>
      <c r="I71" s="6">
        <v>4100</v>
      </c>
      <c r="J71" s="6">
        <f t="shared" si="27"/>
        <v>0</v>
      </c>
      <c r="K71" s="332">
        <f>Итого!$B$17</f>
        <v>0</v>
      </c>
      <c r="L71" s="8">
        <f t="shared" si="26"/>
        <v>4100</v>
      </c>
      <c r="M71" s="8">
        <f t="shared" si="28"/>
        <v>0</v>
      </c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</row>
    <row r="72" spans="1:90" s="249" customFormat="1">
      <c r="A72" s="507"/>
      <c r="B72" s="517"/>
      <c r="C72" s="518"/>
      <c r="D72" s="577"/>
      <c r="E72" s="578"/>
      <c r="F72" s="510"/>
      <c r="G72" s="12">
        <v>44</v>
      </c>
      <c r="H72" s="296"/>
      <c r="I72" s="6">
        <v>4100</v>
      </c>
      <c r="J72" s="6">
        <f t="shared" si="27"/>
        <v>0</v>
      </c>
      <c r="K72" s="332">
        <f>Итого!$B$17</f>
        <v>0</v>
      </c>
      <c r="L72" s="8">
        <f t="shared" si="26"/>
        <v>4100</v>
      </c>
      <c r="M72" s="8">
        <f t="shared" si="28"/>
        <v>0</v>
      </c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</row>
    <row r="73" spans="1:90" s="249" customFormat="1">
      <c r="A73" s="507"/>
      <c r="B73" s="517"/>
      <c r="C73" s="518"/>
      <c r="D73" s="577"/>
      <c r="E73" s="578"/>
      <c r="F73" s="510"/>
      <c r="G73" s="12">
        <v>46</v>
      </c>
      <c r="H73" s="296"/>
      <c r="I73" s="6">
        <v>4100</v>
      </c>
      <c r="J73" s="6">
        <f t="shared" si="27"/>
        <v>0</v>
      </c>
      <c r="K73" s="332">
        <f>Итого!$B$17</f>
        <v>0</v>
      </c>
      <c r="L73" s="8">
        <f t="shared" si="26"/>
        <v>4100</v>
      </c>
      <c r="M73" s="8">
        <f t="shared" si="28"/>
        <v>0</v>
      </c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</row>
    <row r="74" spans="1:90" s="249" customFormat="1">
      <c r="A74" s="507"/>
      <c r="B74" s="517"/>
      <c r="C74" s="518"/>
      <c r="D74" s="577"/>
      <c r="E74" s="578"/>
      <c r="F74" s="510"/>
      <c r="G74" s="12">
        <v>48</v>
      </c>
      <c r="H74" s="296"/>
      <c r="I74" s="6">
        <v>4100</v>
      </c>
      <c r="J74" s="6">
        <f t="shared" si="27"/>
        <v>0</v>
      </c>
      <c r="K74" s="332">
        <f>Итого!$B$17</f>
        <v>0</v>
      </c>
      <c r="L74" s="8">
        <f t="shared" si="26"/>
        <v>4100</v>
      </c>
      <c r="M74" s="8">
        <f t="shared" si="28"/>
        <v>0</v>
      </c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</row>
    <row r="75" spans="1:90" s="249" customFormat="1">
      <c r="A75" s="507"/>
      <c r="B75" s="517"/>
      <c r="C75" s="518"/>
      <c r="D75" s="577"/>
      <c r="E75" s="578"/>
      <c r="F75" s="510"/>
      <c r="G75" s="12">
        <v>50</v>
      </c>
      <c r="H75" s="296"/>
      <c r="I75" s="6">
        <v>4100</v>
      </c>
      <c r="J75" s="6">
        <f t="shared" si="27"/>
        <v>0</v>
      </c>
      <c r="K75" s="332">
        <f>Итого!$B$17</f>
        <v>0</v>
      </c>
      <c r="L75" s="8">
        <f t="shared" si="26"/>
        <v>4100</v>
      </c>
      <c r="M75" s="8">
        <f t="shared" si="28"/>
        <v>0</v>
      </c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</row>
    <row r="76" spans="1:90" s="249" customFormat="1">
      <c r="A76" s="507"/>
      <c r="B76" s="517"/>
      <c r="C76" s="518"/>
      <c r="D76" s="577"/>
      <c r="E76" s="578"/>
      <c r="F76" s="510"/>
      <c r="G76" s="12">
        <v>52</v>
      </c>
      <c r="H76" s="296"/>
      <c r="I76" s="6">
        <v>4100</v>
      </c>
      <c r="J76" s="6">
        <f t="shared" si="27"/>
        <v>0</v>
      </c>
      <c r="K76" s="332">
        <f>Итого!$B$17</f>
        <v>0</v>
      </c>
      <c r="L76" s="8">
        <f t="shared" si="26"/>
        <v>4100</v>
      </c>
      <c r="M76" s="8">
        <f t="shared" si="28"/>
        <v>0</v>
      </c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</row>
    <row r="77" spans="1:90" s="249" customFormat="1">
      <c r="A77" s="508"/>
      <c r="B77" s="529"/>
      <c r="C77" s="530"/>
      <c r="D77" s="579"/>
      <c r="E77" s="580"/>
      <c r="F77" s="519"/>
      <c r="G77" s="12">
        <v>54</v>
      </c>
      <c r="H77" s="296"/>
      <c r="I77" s="6">
        <v>4100</v>
      </c>
      <c r="J77" s="6">
        <f t="shared" si="27"/>
        <v>0</v>
      </c>
      <c r="K77" s="332">
        <f>Итого!$B$17</f>
        <v>0</v>
      </c>
      <c r="L77" s="8">
        <f t="shared" si="26"/>
        <v>4100</v>
      </c>
      <c r="M77" s="8">
        <f t="shared" si="28"/>
        <v>0</v>
      </c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</row>
    <row r="78" spans="1:90" s="249" customFormat="1" ht="15.6" customHeight="1">
      <c r="A78" s="506" t="s">
        <v>653</v>
      </c>
      <c r="B78" s="528" t="s">
        <v>654</v>
      </c>
      <c r="C78" s="576"/>
      <c r="D78" s="511" t="s">
        <v>644</v>
      </c>
      <c r="E78" s="512"/>
      <c r="F78" s="595"/>
      <c r="G78" s="5"/>
      <c r="H78" s="254">
        <f>H79+H80+H81+H82+H83+H84+H85+H86+H87</f>
        <v>0</v>
      </c>
      <c r="I78" s="5"/>
      <c r="J78" s="5">
        <f>SUM(J79:J87)</f>
        <v>0</v>
      </c>
      <c r="K78" s="68"/>
      <c r="L78" s="10"/>
      <c r="M78" s="72">
        <f>SUM(M79:M87)</f>
        <v>0</v>
      </c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</row>
    <row r="79" spans="1:90" s="249" customFormat="1">
      <c r="A79" s="507"/>
      <c r="B79" s="517"/>
      <c r="C79" s="518"/>
      <c r="D79" s="577"/>
      <c r="E79" s="578"/>
      <c r="F79" s="510"/>
      <c r="G79" s="12">
        <v>38</v>
      </c>
      <c r="H79" s="296"/>
      <c r="I79" s="6">
        <v>4100</v>
      </c>
      <c r="J79" s="6">
        <f>I79*H79</f>
        <v>0</v>
      </c>
      <c r="K79" s="332">
        <f>Итого!$B$17</f>
        <v>0</v>
      </c>
      <c r="L79" s="8">
        <f t="shared" ref="L79:L87" si="29">PRODUCT(I79,1-K79)</f>
        <v>4100</v>
      </c>
      <c r="M79" s="8">
        <f>L79*H79</f>
        <v>0</v>
      </c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</row>
    <row r="80" spans="1:90" s="249" customFormat="1">
      <c r="A80" s="507"/>
      <c r="B80" s="517"/>
      <c r="C80" s="518"/>
      <c r="D80" s="577"/>
      <c r="E80" s="578"/>
      <c r="F80" s="510"/>
      <c r="G80" s="12">
        <v>40</v>
      </c>
      <c r="H80" s="296"/>
      <c r="I80" s="6">
        <v>4100</v>
      </c>
      <c r="J80" s="6">
        <f t="shared" ref="J80:J87" si="30">I80*H80</f>
        <v>0</v>
      </c>
      <c r="K80" s="332">
        <f>Итого!$B$17</f>
        <v>0</v>
      </c>
      <c r="L80" s="8">
        <f t="shared" si="29"/>
        <v>4100</v>
      </c>
      <c r="M80" s="8">
        <f t="shared" ref="M80:M87" si="31">L80*H80</f>
        <v>0</v>
      </c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</row>
    <row r="81" spans="1:90" s="249" customFormat="1">
      <c r="A81" s="507"/>
      <c r="B81" s="517"/>
      <c r="C81" s="518"/>
      <c r="D81" s="577"/>
      <c r="E81" s="578"/>
      <c r="F81" s="510"/>
      <c r="G81" s="12">
        <v>42</v>
      </c>
      <c r="H81" s="296"/>
      <c r="I81" s="6">
        <v>4100</v>
      </c>
      <c r="J81" s="6">
        <f t="shared" si="30"/>
        <v>0</v>
      </c>
      <c r="K81" s="332">
        <f>Итого!$B$17</f>
        <v>0</v>
      </c>
      <c r="L81" s="8">
        <f t="shared" si="29"/>
        <v>4100</v>
      </c>
      <c r="M81" s="8">
        <f t="shared" si="31"/>
        <v>0</v>
      </c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</row>
    <row r="82" spans="1:90" s="249" customFormat="1">
      <c r="A82" s="507"/>
      <c r="B82" s="517"/>
      <c r="C82" s="518"/>
      <c r="D82" s="577"/>
      <c r="E82" s="578"/>
      <c r="F82" s="510"/>
      <c r="G82" s="12">
        <v>44</v>
      </c>
      <c r="H82" s="296"/>
      <c r="I82" s="6">
        <v>4100</v>
      </c>
      <c r="J82" s="6">
        <f t="shared" si="30"/>
        <v>0</v>
      </c>
      <c r="K82" s="332">
        <f>Итого!$B$17</f>
        <v>0</v>
      </c>
      <c r="L82" s="8">
        <f t="shared" si="29"/>
        <v>4100</v>
      </c>
      <c r="M82" s="8">
        <f t="shared" si="31"/>
        <v>0</v>
      </c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</row>
    <row r="83" spans="1:90" s="249" customFormat="1">
      <c r="A83" s="507"/>
      <c r="B83" s="517"/>
      <c r="C83" s="518"/>
      <c r="D83" s="577"/>
      <c r="E83" s="578"/>
      <c r="F83" s="510"/>
      <c r="G83" s="12">
        <v>46</v>
      </c>
      <c r="H83" s="296"/>
      <c r="I83" s="6">
        <v>4100</v>
      </c>
      <c r="J83" s="6">
        <f t="shared" si="30"/>
        <v>0</v>
      </c>
      <c r="K83" s="332">
        <f>Итого!$B$17</f>
        <v>0</v>
      </c>
      <c r="L83" s="8">
        <f t="shared" si="29"/>
        <v>4100</v>
      </c>
      <c r="M83" s="8">
        <f t="shared" si="31"/>
        <v>0</v>
      </c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</row>
    <row r="84" spans="1:90" s="249" customFormat="1">
      <c r="A84" s="507"/>
      <c r="B84" s="517"/>
      <c r="C84" s="518"/>
      <c r="D84" s="577"/>
      <c r="E84" s="578"/>
      <c r="F84" s="510"/>
      <c r="G84" s="12">
        <v>48</v>
      </c>
      <c r="H84" s="296"/>
      <c r="I84" s="6">
        <v>4100</v>
      </c>
      <c r="J84" s="6">
        <f t="shared" si="30"/>
        <v>0</v>
      </c>
      <c r="K84" s="332">
        <f>Итого!$B$17</f>
        <v>0</v>
      </c>
      <c r="L84" s="8">
        <f t="shared" si="29"/>
        <v>4100</v>
      </c>
      <c r="M84" s="8">
        <f t="shared" si="31"/>
        <v>0</v>
      </c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</row>
    <row r="85" spans="1:90" s="249" customFormat="1">
      <c r="A85" s="507"/>
      <c r="B85" s="517"/>
      <c r="C85" s="518"/>
      <c r="D85" s="577"/>
      <c r="E85" s="578"/>
      <c r="F85" s="510"/>
      <c r="G85" s="12">
        <v>50</v>
      </c>
      <c r="H85" s="296"/>
      <c r="I85" s="6">
        <v>4100</v>
      </c>
      <c r="J85" s="6">
        <f t="shared" si="30"/>
        <v>0</v>
      </c>
      <c r="K85" s="332">
        <f>Итого!$B$17</f>
        <v>0</v>
      </c>
      <c r="L85" s="8">
        <f t="shared" si="29"/>
        <v>4100</v>
      </c>
      <c r="M85" s="8">
        <f t="shared" si="31"/>
        <v>0</v>
      </c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</row>
    <row r="86" spans="1:90" s="249" customFormat="1">
      <c r="A86" s="507"/>
      <c r="B86" s="517"/>
      <c r="C86" s="518"/>
      <c r="D86" s="577"/>
      <c r="E86" s="578"/>
      <c r="F86" s="510"/>
      <c r="G86" s="12">
        <v>52</v>
      </c>
      <c r="H86" s="296"/>
      <c r="I86" s="6">
        <v>4100</v>
      </c>
      <c r="J86" s="6">
        <f t="shared" si="30"/>
        <v>0</v>
      </c>
      <c r="K86" s="332">
        <f>Итого!$B$17</f>
        <v>0</v>
      </c>
      <c r="L86" s="8">
        <f t="shared" si="29"/>
        <v>4100</v>
      </c>
      <c r="M86" s="8">
        <f t="shared" si="31"/>
        <v>0</v>
      </c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</row>
    <row r="87" spans="1:90" s="249" customFormat="1">
      <c r="A87" s="508"/>
      <c r="B87" s="529"/>
      <c r="C87" s="530"/>
      <c r="D87" s="579"/>
      <c r="E87" s="580"/>
      <c r="F87" s="519"/>
      <c r="G87" s="12">
        <v>54</v>
      </c>
      <c r="H87" s="296"/>
      <c r="I87" s="6">
        <v>4100</v>
      </c>
      <c r="J87" s="6">
        <f t="shared" si="30"/>
        <v>0</v>
      </c>
      <c r="K87" s="332">
        <f>Итого!$B$17</f>
        <v>0</v>
      </c>
      <c r="L87" s="8">
        <f t="shared" si="29"/>
        <v>4100</v>
      </c>
      <c r="M87" s="8">
        <f t="shared" si="31"/>
        <v>0</v>
      </c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</row>
    <row r="88" spans="1:90" s="249" customFormat="1" ht="15.6">
      <c r="A88" s="506" t="s">
        <v>655</v>
      </c>
      <c r="B88" s="528" t="s">
        <v>656</v>
      </c>
      <c r="C88" s="576"/>
      <c r="D88" s="511" t="s">
        <v>644</v>
      </c>
      <c r="E88" s="512"/>
      <c r="F88" s="595"/>
      <c r="G88" s="5"/>
      <c r="H88" s="254">
        <f>H89+H90+H91+H92+H93+H94+H95+H96+H97</f>
        <v>0</v>
      </c>
      <c r="I88" s="5"/>
      <c r="J88" s="5">
        <f>SUM(J89:J97)</f>
        <v>0</v>
      </c>
      <c r="K88" s="68"/>
      <c r="L88" s="10"/>
      <c r="M88" s="72">
        <f>SUM(M89:M97)</f>
        <v>0</v>
      </c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</row>
    <row r="89" spans="1:90" s="249" customFormat="1">
      <c r="A89" s="507"/>
      <c r="B89" s="517"/>
      <c r="C89" s="518"/>
      <c r="D89" s="577"/>
      <c r="E89" s="578"/>
      <c r="F89" s="510"/>
      <c r="G89" s="12">
        <v>38</v>
      </c>
      <c r="H89" s="296"/>
      <c r="I89" s="6">
        <v>4100</v>
      </c>
      <c r="J89" s="6">
        <f>I89*H89</f>
        <v>0</v>
      </c>
      <c r="K89" s="332">
        <f>Итого!$B$17</f>
        <v>0</v>
      </c>
      <c r="L89" s="8">
        <f t="shared" ref="L89:L97" si="32">PRODUCT(I89,1-K89)</f>
        <v>4100</v>
      </c>
      <c r="M89" s="8">
        <f>L89*H89</f>
        <v>0</v>
      </c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</row>
    <row r="90" spans="1:90" s="249" customFormat="1">
      <c r="A90" s="507"/>
      <c r="B90" s="517"/>
      <c r="C90" s="518"/>
      <c r="D90" s="577"/>
      <c r="E90" s="578"/>
      <c r="F90" s="510"/>
      <c r="G90" s="12">
        <v>40</v>
      </c>
      <c r="H90" s="296"/>
      <c r="I90" s="6">
        <v>4100</v>
      </c>
      <c r="J90" s="6">
        <f t="shared" ref="J90:J97" si="33">I90*H90</f>
        <v>0</v>
      </c>
      <c r="K90" s="332">
        <f>Итого!$B$17</f>
        <v>0</v>
      </c>
      <c r="L90" s="8">
        <f t="shared" si="32"/>
        <v>4100</v>
      </c>
      <c r="M90" s="8">
        <f t="shared" ref="M90:M97" si="34">L90*H90</f>
        <v>0</v>
      </c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</row>
    <row r="91" spans="1:90" s="249" customFormat="1">
      <c r="A91" s="507"/>
      <c r="B91" s="517"/>
      <c r="C91" s="518"/>
      <c r="D91" s="577"/>
      <c r="E91" s="578"/>
      <c r="F91" s="510"/>
      <c r="G91" s="12">
        <v>42</v>
      </c>
      <c r="H91" s="296"/>
      <c r="I91" s="6">
        <v>4100</v>
      </c>
      <c r="J91" s="6">
        <f t="shared" si="33"/>
        <v>0</v>
      </c>
      <c r="K91" s="332">
        <f>Итого!$B$17</f>
        <v>0</v>
      </c>
      <c r="L91" s="8">
        <f t="shared" si="32"/>
        <v>4100</v>
      </c>
      <c r="M91" s="8">
        <f t="shared" si="34"/>
        <v>0</v>
      </c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</row>
    <row r="92" spans="1:90" s="249" customFormat="1">
      <c r="A92" s="507"/>
      <c r="B92" s="517"/>
      <c r="C92" s="518"/>
      <c r="D92" s="577"/>
      <c r="E92" s="578"/>
      <c r="F92" s="510"/>
      <c r="G92" s="12">
        <v>44</v>
      </c>
      <c r="H92" s="296"/>
      <c r="I92" s="6">
        <v>4100</v>
      </c>
      <c r="J92" s="6">
        <f t="shared" si="33"/>
        <v>0</v>
      </c>
      <c r="K92" s="332">
        <f>Итого!$B$17</f>
        <v>0</v>
      </c>
      <c r="L92" s="8">
        <f t="shared" si="32"/>
        <v>4100</v>
      </c>
      <c r="M92" s="8">
        <f t="shared" si="34"/>
        <v>0</v>
      </c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</row>
    <row r="93" spans="1:90" s="249" customFormat="1">
      <c r="A93" s="507"/>
      <c r="B93" s="517"/>
      <c r="C93" s="518"/>
      <c r="D93" s="577"/>
      <c r="E93" s="578"/>
      <c r="F93" s="510"/>
      <c r="G93" s="12">
        <v>46</v>
      </c>
      <c r="H93" s="296"/>
      <c r="I93" s="6">
        <v>4100</v>
      </c>
      <c r="J93" s="6">
        <f t="shared" si="33"/>
        <v>0</v>
      </c>
      <c r="K93" s="332">
        <f>Итого!$B$17</f>
        <v>0</v>
      </c>
      <c r="L93" s="8">
        <f t="shared" si="32"/>
        <v>4100</v>
      </c>
      <c r="M93" s="8">
        <f t="shared" si="34"/>
        <v>0</v>
      </c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</row>
    <row r="94" spans="1:90" s="249" customFormat="1">
      <c r="A94" s="507"/>
      <c r="B94" s="517"/>
      <c r="C94" s="518"/>
      <c r="D94" s="577"/>
      <c r="E94" s="578"/>
      <c r="F94" s="510"/>
      <c r="G94" s="12">
        <v>48</v>
      </c>
      <c r="H94" s="296"/>
      <c r="I94" s="6">
        <v>4100</v>
      </c>
      <c r="J94" s="6">
        <f t="shared" si="33"/>
        <v>0</v>
      </c>
      <c r="K94" s="332">
        <f>Итого!$B$17</f>
        <v>0</v>
      </c>
      <c r="L94" s="8">
        <f t="shared" si="32"/>
        <v>4100</v>
      </c>
      <c r="M94" s="8">
        <f t="shared" si="34"/>
        <v>0</v>
      </c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</row>
    <row r="95" spans="1:90" s="249" customFormat="1">
      <c r="A95" s="507"/>
      <c r="B95" s="517"/>
      <c r="C95" s="518"/>
      <c r="D95" s="577"/>
      <c r="E95" s="578"/>
      <c r="F95" s="510"/>
      <c r="G95" s="12">
        <v>50</v>
      </c>
      <c r="H95" s="296"/>
      <c r="I95" s="6">
        <v>4100</v>
      </c>
      <c r="J95" s="6">
        <f t="shared" si="33"/>
        <v>0</v>
      </c>
      <c r="K95" s="332">
        <f>Итого!$B$17</f>
        <v>0</v>
      </c>
      <c r="L95" s="8">
        <f t="shared" si="32"/>
        <v>4100</v>
      </c>
      <c r="M95" s="8">
        <f t="shared" si="34"/>
        <v>0</v>
      </c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</row>
    <row r="96" spans="1:90" s="249" customFormat="1">
      <c r="A96" s="507"/>
      <c r="B96" s="517"/>
      <c r="C96" s="518"/>
      <c r="D96" s="577"/>
      <c r="E96" s="578"/>
      <c r="F96" s="510"/>
      <c r="G96" s="12">
        <v>52</v>
      </c>
      <c r="H96" s="296"/>
      <c r="I96" s="6">
        <v>4100</v>
      </c>
      <c r="J96" s="6">
        <f t="shared" si="33"/>
        <v>0</v>
      </c>
      <c r="K96" s="332">
        <f>Итого!$B$17</f>
        <v>0</v>
      </c>
      <c r="L96" s="8">
        <f t="shared" si="32"/>
        <v>4100</v>
      </c>
      <c r="M96" s="8">
        <f t="shared" si="34"/>
        <v>0</v>
      </c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</row>
    <row r="97" spans="1:90" s="249" customFormat="1">
      <c r="A97" s="508"/>
      <c r="B97" s="529"/>
      <c r="C97" s="530"/>
      <c r="D97" s="579"/>
      <c r="E97" s="580"/>
      <c r="F97" s="519"/>
      <c r="G97" s="12">
        <v>54</v>
      </c>
      <c r="H97" s="296"/>
      <c r="I97" s="6">
        <v>4100</v>
      </c>
      <c r="J97" s="6">
        <f t="shared" si="33"/>
        <v>0</v>
      </c>
      <c r="K97" s="332">
        <f>Итого!$B$17</f>
        <v>0</v>
      </c>
      <c r="L97" s="8">
        <f t="shared" si="32"/>
        <v>4100</v>
      </c>
      <c r="M97" s="8">
        <f t="shared" si="34"/>
        <v>0</v>
      </c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</row>
    <row r="98" spans="1:90" s="249" customFormat="1" ht="15.6">
      <c r="A98" s="506" t="s">
        <v>657</v>
      </c>
      <c r="B98" s="528" t="s">
        <v>658</v>
      </c>
      <c r="C98" s="576"/>
      <c r="D98" s="511" t="s">
        <v>644</v>
      </c>
      <c r="E98" s="512"/>
      <c r="F98" s="595"/>
      <c r="G98" s="5"/>
      <c r="H98" s="254">
        <f>H99+H100+H101+H102+H103+H104+H105+H106+H107</f>
        <v>0</v>
      </c>
      <c r="I98" s="5"/>
      <c r="J98" s="5">
        <f>SUM(J99:J107)</f>
        <v>0</v>
      </c>
      <c r="K98" s="68"/>
      <c r="L98" s="10"/>
      <c r="M98" s="72">
        <f>SUM(M99:M107)</f>
        <v>0</v>
      </c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</row>
    <row r="99" spans="1:90" s="249" customFormat="1">
      <c r="A99" s="507"/>
      <c r="B99" s="517"/>
      <c r="C99" s="518"/>
      <c r="D99" s="577"/>
      <c r="E99" s="578"/>
      <c r="F99" s="510"/>
      <c r="G99" s="12">
        <v>38</v>
      </c>
      <c r="H99" s="296"/>
      <c r="I99" s="6">
        <v>4100</v>
      </c>
      <c r="J99" s="6">
        <f>I99*H99</f>
        <v>0</v>
      </c>
      <c r="K99" s="332">
        <f>Итого!$B$17</f>
        <v>0</v>
      </c>
      <c r="L99" s="8">
        <f t="shared" ref="L99:L107" si="35">PRODUCT(I99,1-K99)</f>
        <v>4100</v>
      </c>
      <c r="M99" s="8">
        <f>L99*H99</f>
        <v>0</v>
      </c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</row>
    <row r="100" spans="1:90" s="249" customFormat="1">
      <c r="A100" s="507"/>
      <c r="B100" s="517"/>
      <c r="C100" s="518"/>
      <c r="D100" s="577"/>
      <c r="E100" s="578"/>
      <c r="F100" s="510"/>
      <c r="G100" s="12">
        <v>40</v>
      </c>
      <c r="H100" s="296"/>
      <c r="I100" s="6">
        <v>4100</v>
      </c>
      <c r="J100" s="6">
        <f t="shared" ref="J100:J107" si="36">I100*H100</f>
        <v>0</v>
      </c>
      <c r="K100" s="332">
        <f>Итого!$B$17</f>
        <v>0</v>
      </c>
      <c r="L100" s="8">
        <f t="shared" si="35"/>
        <v>4100</v>
      </c>
      <c r="M100" s="8">
        <f t="shared" ref="M100:M107" si="37">L100*H100</f>
        <v>0</v>
      </c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</row>
    <row r="101" spans="1:90" s="249" customFormat="1">
      <c r="A101" s="507"/>
      <c r="B101" s="517"/>
      <c r="C101" s="518"/>
      <c r="D101" s="577"/>
      <c r="E101" s="578"/>
      <c r="F101" s="510"/>
      <c r="G101" s="12">
        <v>42</v>
      </c>
      <c r="H101" s="296"/>
      <c r="I101" s="6">
        <v>4100</v>
      </c>
      <c r="J101" s="6">
        <f t="shared" si="36"/>
        <v>0</v>
      </c>
      <c r="K101" s="332">
        <f>Итого!$B$17</f>
        <v>0</v>
      </c>
      <c r="L101" s="8">
        <f t="shared" si="35"/>
        <v>4100</v>
      </c>
      <c r="M101" s="8">
        <f t="shared" si="37"/>
        <v>0</v>
      </c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</row>
    <row r="102" spans="1:90" s="249" customFormat="1">
      <c r="A102" s="507"/>
      <c r="B102" s="517"/>
      <c r="C102" s="518"/>
      <c r="D102" s="577"/>
      <c r="E102" s="578"/>
      <c r="F102" s="510"/>
      <c r="G102" s="12">
        <v>44</v>
      </c>
      <c r="H102" s="296"/>
      <c r="I102" s="6">
        <v>4100</v>
      </c>
      <c r="J102" s="6">
        <f t="shared" si="36"/>
        <v>0</v>
      </c>
      <c r="K102" s="332">
        <f>Итого!$B$17</f>
        <v>0</v>
      </c>
      <c r="L102" s="8">
        <f t="shared" si="35"/>
        <v>4100</v>
      </c>
      <c r="M102" s="8">
        <f t="shared" si="37"/>
        <v>0</v>
      </c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</row>
    <row r="103" spans="1:90" s="249" customFormat="1">
      <c r="A103" s="507"/>
      <c r="B103" s="517"/>
      <c r="C103" s="518"/>
      <c r="D103" s="577"/>
      <c r="E103" s="578"/>
      <c r="F103" s="510"/>
      <c r="G103" s="12">
        <v>46</v>
      </c>
      <c r="H103" s="296"/>
      <c r="I103" s="6">
        <v>4100</v>
      </c>
      <c r="J103" s="6">
        <f t="shared" si="36"/>
        <v>0</v>
      </c>
      <c r="K103" s="332">
        <f>Итого!$B$17</f>
        <v>0</v>
      </c>
      <c r="L103" s="8">
        <f t="shared" si="35"/>
        <v>4100</v>
      </c>
      <c r="M103" s="8">
        <f t="shared" si="37"/>
        <v>0</v>
      </c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</row>
    <row r="104" spans="1:90" s="249" customFormat="1">
      <c r="A104" s="507"/>
      <c r="B104" s="517"/>
      <c r="C104" s="518"/>
      <c r="D104" s="577"/>
      <c r="E104" s="578"/>
      <c r="F104" s="510"/>
      <c r="G104" s="12">
        <v>48</v>
      </c>
      <c r="H104" s="296"/>
      <c r="I104" s="6">
        <v>4100</v>
      </c>
      <c r="J104" s="6">
        <f t="shared" si="36"/>
        <v>0</v>
      </c>
      <c r="K104" s="332">
        <f>Итого!$B$17</f>
        <v>0</v>
      </c>
      <c r="L104" s="8">
        <f t="shared" si="35"/>
        <v>4100</v>
      </c>
      <c r="M104" s="8">
        <f t="shared" si="37"/>
        <v>0</v>
      </c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</row>
    <row r="105" spans="1:90" s="249" customFormat="1">
      <c r="A105" s="507"/>
      <c r="B105" s="517"/>
      <c r="C105" s="518"/>
      <c r="D105" s="577"/>
      <c r="E105" s="578"/>
      <c r="F105" s="510"/>
      <c r="G105" s="12">
        <v>50</v>
      </c>
      <c r="H105" s="296"/>
      <c r="I105" s="6">
        <v>4100</v>
      </c>
      <c r="J105" s="6">
        <f t="shared" si="36"/>
        <v>0</v>
      </c>
      <c r="K105" s="332">
        <f>Итого!$B$17</f>
        <v>0</v>
      </c>
      <c r="L105" s="8">
        <f t="shared" si="35"/>
        <v>4100</v>
      </c>
      <c r="M105" s="8">
        <f t="shared" si="37"/>
        <v>0</v>
      </c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</row>
    <row r="106" spans="1:90" s="249" customFormat="1">
      <c r="A106" s="507"/>
      <c r="B106" s="517"/>
      <c r="C106" s="518"/>
      <c r="D106" s="577"/>
      <c r="E106" s="578"/>
      <c r="F106" s="510"/>
      <c r="G106" s="12">
        <v>52</v>
      </c>
      <c r="H106" s="296"/>
      <c r="I106" s="6">
        <v>4100</v>
      </c>
      <c r="J106" s="6">
        <f t="shared" si="36"/>
        <v>0</v>
      </c>
      <c r="K106" s="332">
        <f>Итого!$B$17</f>
        <v>0</v>
      </c>
      <c r="L106" s="8">
        <f t="shared" si="35"/>
        <v>4100</v>
      </c>
      <c r="M106" s="8">
        <f t="shared" si="37"/>
        <v>0</v>
      </c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</row>
    <row r="107" spans="1:90" s="249" customFormat="1">
      <c r="A107" s="508"/>
      <c r="B107" s="529"/>
      <c r="C107" s="530"/>
      <c r="D107" s="579"/>
      <c r="E107" s="580"/>
      <c r="F107" s="519"/>
      <c r="G107" s="12">
        <v>54</v>
      </c>
      <c r="H107" s="296"/>
      <c r="I107" s="6">
        <v>4100</v>
      </c>
      <c r="J107" s="6">
        <f t="shared" si="36"/>
        <v>0</v>
      </c>
      <c r="K107" s="332">
        <f>Итого!$B$17</f>
        <v>0</v>
      </c>
      <c r="L107" s="8">
        <f t="shared" si="35"/>
        <v>4100</v>
      </c>
      <c r="M107" s="8">
        <f t="shared" si="37"/>
        <v>0</v>
      </c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</row>
    <row r="108" spans="1:90" s="249" customFormat="1" ht="15.6">
      <c r="A108" s="506" t="s">
        <v>660</v>
      </c>
      <c r="B108" s="528" t="s">
        <v>659</v>
      </c>
      <c r="C108" s="576"/>
      <c r="D108" s="511" t="s">
        <v>644</v>
      </c>
      <c r="E108" s="512"/>
      <c r="F108" s="595"/>
      <c r="G108" s="5"/>
      <c r="H108" s="254">
        <f>H109+H110+H111+H112+H113+H114+H115+H116+H117</f>
        <v>0</v>
      </c>
      <c r="I108" s="5"/>
      <c r="J108" s="5">
        <f>SUM(J109:J117)</f>
        <v>0</v>
      </c>
      <c r="K108" s="68"/>
      <c r="L108" s="10"/>
      <c r="M108" s="72">
        <f>SUM(M109:M117)</f>
        <v>0</v>
      </c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</row>
    <row r="109" spans="1:90" s="249" customFormat="1">
      <c r="A109" s="507"/>
      <c r="B109" s="517"/>
      <c r="C109" s="518"/>
      <c r="D109" s="577"/>
      <c r="E109" s="578"/>
      <c r="F109" s="510"/>
      <c r="G109" s="12">
        <v>38</v>
      </c>
      <c r="H109" s="296"/>
      <c r="I109" s="6">
        <v>4100</v>
      </c>
      <c r="J109" s="6">
        <f>I109*H109</f>
        <v>0</v>
      </c>
      <c r="K109" s="332">
        <f>Итого!$B$17</f>
        <v>0</v>
      </c>
      <c r="L109" s="8">
        <f t="shared" ref="L109:L117" si="38">PRODUCT(I109,1-K109)</f>
        <v>4100</v>
      </c>
      <c r="M109" s="8">
        <f>L109*H109</f>
        <v>0</v>
      </c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</row>
    <row r="110" spans="1:90" s="249" customFormat="1">
      <c r="A110" s="507"/>
      <c r="B110" s="517"/>
      <c r="C110" s="518"/>
      <c r="D110" s="577"/>
      <c r="E110" s="578"/>
      <c r="F110" s="510"/>
      <c r="G110" s="12">
        <v>40</v>
      </c>
      <c r="H110" s="296"/>
      <c r="I110" s="6">
        <v>4100</v>
      </c>
      <c r="J110" s="6">
        <f t="shared" ref="J110:J117" si="39">I110*H110</f>
        <v>0</v>
      </c>
      <c r="K110" s="332">
        <f>Итого!$B$17</f>
        <v>0</v>
      </c>
      <c r="L110" s="8">
        <f t="shared" si="38"/>
        <v>4100</v>
      </c>
      <c r="M110" s="8">
        <f t="shared" ref="M110:M117" si="40">L110*H110</f>
        <v>0</v>
      </c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</row>
    <row r="111" spans="1:90" s="249" customFormat="1">
      <c r="A111" s="507"/>
      <c r="B111" s="517"/>
      <c r="C111" s="518"/>
      <c r="D111" s="577"/>
      <c r="E111" s="578"/>
      <c r="F111" s="510"/>
      <c r="G111" s="12">
        <v>42</v>
      </c>
      <c r="H111" s="296"/>
      <c r="I111" s="6">
        <v>4100</v>
      </c>
      <c r="J111" s="6">
        <f t="shared" si="39"/>
        <v>0</v>
      </c>
      <c r="K111" s="332">
        <f>Итого!$B$17</f>
        <v>0</v>
      </c>
      <c r="L111" s="8">
        <f t="shared" si="38"/>
        <v>4100</v>
      </c>
      <c r="M111" s="8">
        <f t="shared" si="40"/>
        <v>0</v>
      </c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</row>
    <row r="112" spans="1:90" s="249" customFormat="1">
      <c r="A112" s="507"/>
      <c r="B112" s="517"/>
      <c r="C112" s="518"/>
      <c r="D112" s="577"/>
      <c r="E112" s="578"/>
      <c r="F112" s="510"/>
      <c r="G112" s="12">
        <v>44</v>
      </c>
      <c r="H112" s="296"/>
      <c r="I112" s="6">
        <v>4100</v>
      </c>
      <c r="J112" s="6">
        <f t="shared" si="39"/>
        <v>0</v>
      </c>
      <c r="K112" s="332">
        <f>Итого!$B$17</f>
        <v>0</v>
      </c>
      <c r="L112" s="8">
        <f t="shared" si="38"/>
        <v>4100</v>
      </c>
      <c r="M112" s="8">
        <f t="shared" si="40"/>
        <v>0</v>
      </c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</row>
    <row r="113" spans="1:90" s="249" customFormat="1">
      <c r="A113" s="507"/>
      <c r="B113" s="517"/>
      <c r="C113" s="518"/>
      <c r="D113" s="577"/>
      <c r="E113" s="578"/>
      <c r="F113" s="510"/>
      <c r="G113" s="12">
        <v>46</v>
      </c>
      <c r="H113" s="296"/>
      <c r="I113" s="6">
        <v>4100</v>
      </c>
      <c r="J113" s="6">
        <f t="shared" si="39"/>
        <v>0</v>
      </c>
      <c r="K113" s="332">
        <f>Итого!$B$17</f>
        <v>0</v>
      </c>
      <c r="L113" s="8">
        <f t="shared" si="38"/>
        <v>4100</v>
      </c>
      <c r="M113" s="8">
        <f t="shared" si="40"/>
        <v>0</v>
      </c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</row>
    <row r="114" spans="1:90" s="249" customFormat="1">
      <c r="A114" s="507"/>
      <c r="B114" s="517"/>
      <c r="C114" s="518"/>
      <c r="D114" s="577"/>
      <c r="E114" s="578"/>
      <c r="F114" s="510"/>
      <c r="G114" s="12">
        <v>48</v>
      </c>
      <c r="H114" s="296"/>
      <c r="I114" s="6">
        <v>4100</v>
      </c>
      <c r="J114" s="6">
        <f t="shared" si="39"/>
        <v>0</v>
      </c>
      <c r="K114" s="332">
        <f>Итого!$B$17</f>
        <v>0</v>
      </c>
      <c r="L114" s="8">
        <f t="shared" si="38"/>
        <v>4100</v>
      </c>
      <c r="M114" s="8">
        <f t="shared" si="40"/>
        <v>0</v>
      </c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</row>
    <row r="115" spans="1:90" s="249" customFormat="1">
      <c r="A115" s="507"/>
      <c r="B115" s="517"/>
      <c r="C115" s="518"/>
      <c r="D115" s="577"/>
      <c r="E115" s="578"/>
      <c r="F115" s="510"/>
      <c r="G115" s="12">
        <v>50</v>
      </c>
      <c r="H115" s="296"/>
      <c r="I115" s="6">
        <v>4100</v>
      </c>
      <c r="J115" s="6">
        <f t="shared" si="39"/>
        <v>0</v>
      </c>
      <c r="K115" s="332">
        <f>Итого!$B$17</f>
        <v>0</v>
      </c>
      <c r="L115" s="8">
        <f t="shared" si="38"/>
        <v>4100</v>
      </c>
      <c r="M115" s="8">
        <f t="shared" si="40"/>
        <v>0</v>
      </c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</row>
    <row r="116" spans="1:90" s="249" customFormat="1">
      <c r="A116" s="507"/>
      <c r="B116" s="517"/>
      <c r="C116" s="518"/>
      <c r="D116" s="577"/>
      <c r="E116" s="578"/>
      <c r="F116" s="510"/>
      <c r="G116" s="12">
        <v>52</v>
      </c>
      <c r="H116" s="296"/>
      <c r="I116" s="6">
        <v>4100</v>
      </c>
      <c r="J116" s="6">
        <f t="shared" si="39"/>
        <v>0</v>
      </c>
      <c r="K116" s="332">
        <f>Итого!$B$17</f>
        <v>0</v>
      </c>
      <c r="L116" s="8">
        <f t="shared" si="38"/>
        <v>4100</v>
      </c>
      <c r="M116" s="8">
        <f t="shared" si="40"/>
        <v>0</v>
      </c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</row>
    <row r="117" spans="1:90" s="249" customFormat="1">
      <c r="A117" s="508"/>
      <c r="B117" s="529"/>
      <c r="C117" s="530"/>
      <c r="D117" s="579"/>
      <c r="E117" s="580"/>
      <c r="F117" s="519"/>
      <c r="G117" s="12">
        <v>54</v>
      </c>
      <c r="H117" s="296"/>
      <c r="I117" s="6">
        <v>4100</v>
      </c>
      <c r="J117" s="6">
        <f t="shared" si="39"/>
        <v>0</v>
      </c>
      <c r="K117" s="332">
        <f>Итого!$B$17</f>
        <v>0</v>
      </c>
      <c r="L117" s="8">
        <f t="shared" si="38"/>
        <v>4100</v>
      </c>
      <c r="M117" s="8">
        <f t="shared" si="40"/>
        <v>0</v>
      </c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</row>
    <row r="118" spans="1:90" s="249" customFormat="1" ht="15.6">
      <c r="A118" s="610" t="s">
        <v>698</v>
      </c>
      <c r="B118" s="612" t="s">
        <v>697</v>
      </c>
      <c r="C118" s="613"/>
      <c r="D118" s="511" t="s">
        <v>644</v>
      </c>
      <c r="E118" s="512"/>
      <c r="F118" s="595"/>
      <c r="G118" s="5"/>
      <c r="H118" s="254">
        <f>H119+H120+H121+H122+H123+H124+H125+H126+H127</f>
        <v>0</v>
      </c>
      <c r="I118" s="5"/>
      <c r="J118" s="5">
        <f>SUM(J119:J127)</f>
        <v>0</v>
      </c>
      <c r="K118" s="68"/>
      <c r="L118" s="10"/>
      <c r="M118" s="72">
        <f>SUM(M119:M127)</f>
        <v>0</v>
      </c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</row>
    <row r="119" spans="1:90" s="249" customFormat="1">
      <c r="A119" s="611"/>
      <c r="B119" s="614"/>
      <c r="C119" s="615"/>
      <c r="D119" s="577"/>
      <c r="E119" s="578"/>
      <c r="F119" s="510"/>
      <c r="G119" s="12">
        <v>38</v>
      </c>
      <c r="H119" s="296"/>
      <c r="I119" s="6">
        <v>4900</v>
      </c>
      <c r="J119" s="6">
        <f>I119*H119</f>
        <v>0</v>
      </c>
      <c r="K119" s="332">
        <f>Итого!$B$17</f>
        <v>0</v>
      </c>
      <c r="L119" s="8">
        <f t="shared" ref="L119:L127" si="41">PRODUCT(I119,1-K119)</f>
        <v>4900</v>
      </c>
      <c r="M119" s="8">
        <f>L119*H119</f>
        <v>0</v>
      </c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</row>
    <row r="120" spans="1:90" s="249" customFormat="1">
      <c r="A120" s="611"/>
      <c r="B120" s="614"/>
      <c r="C120" s="615"/>
      <c r="D120" s="577"/>
      <c r="E120" s="578"/>
      <c r="F120" s="510"/>
      <c r="G120" s="12">
        <v>40</v>
      </c>
      <c r="H120" s="296"/>
      <c r="I120" s="6">
        <v>4900</v>
      </c>
      <c r="J120" s="6">
        <f t="shared" ref="J120:J127" si="42">I120*H120</f>
        <v>0</v>
      </c>
      <c r="K120" s="332">
        <f>Итого!$B$17</f>
        <v>0</v>
      </c>
      <c r="L120" s="8">
        <f t="shared" si="41"/>
        <v>4900</v>
      </c>
      <c r="M120" s="8">
        <f t="shared" ref="M120:M127" si="43">L120*H120</f>
        <v>0</v>
      </c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</row>
    <row r="121" spans="1:90" s="249" customFormat="1">
      <c r="A121" s="611"/>
      <c r="B121" s="614"/>
      <c r="C121" s="615"/>
      <c r="D121" s="577"/>
      <c r="E121" s="578"/>
      <c r="F121" s="510"/>
      <c r="G121" s="12">
        <v>42</v>
      </c>
      <c r="H121" s="296"/>
      <c r="I121" s="6">
        <v>4900</v>
      </c>
      <c r="J121" s="6">
        <f t="shared" si="42"/>
        <v>0</v>
      </c>
      <c r="K121" s="332">
        <f>Итого!$B$17</f>
        <v>0</v>
      </c>
      <c r="L121" s="8">
        <f t="shared" si="41"/>
        <v>4900</v>
      </c>
      <c r="M121" s="8">
        <f t="shared" si="43"/>
        <v>0</v>
      </c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</row>
    <row r="122" spans="1:90" s="249" customFormat="1">
      <c r="A122" s="611"/>
      <c r="B122" s="614"/>
      <c r="C122" s="615"/>
      <c r="D122" s="577"/>
      <c r="E122" s="578"/>
      <c r="F122" s="510"/>
      <c r="G122" s="12">
        <v>44</v>
      </c>
      <c r="H122" s="296"/>
      <c r="I122" s="6">
        <v>4900</v>
      </c>
      <c r="J122" s="6">
        <f t="shared" si="42"/>
        <v>0</v>
      </c>
      <c r="K122" s="332">
        <f>Итого!$B$17</f>
        <v>0</v>
      </c>
      <c r="L122" s="8">
        <f t="shared" si="41"/>
        <v>4900</v>
      </c>
      <c r="M122" s="8">
        <f t="shared" si="43"/>
        <v>0</v>
      </c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</row>
    <row r="123" spans="1:90" s="249" customFormat="1">
      <c r="A123" s="611"/>
      <c r="B123" s="614"/>
      <c r="C123" s="615"/>
      <c r="D123" s="577"/>
      <c r="E123" s="578"/>
      <c r="F123" s="510"/>
      <c r="G123" s="12">
        <v>46</v>
      </c>
      <c r="H123" s="296"/>
      <c r="I123" s="6">
        <v>4900</v>
      </c>
      <c r="J123" s="6">
        <f t="shared" si="42"/>
        <v>0</v>
      </c>
      <c r="K123" s="332">
        <f>Итого!$B$17</f>
        <v>0</v>
      </c>
      <c r="L123" s="8">
        <f t="shared" si="41"/>
        <v>4900</v>
      </c>
      <c r="M123" s="8">
        <f t="shared" si="43"/>
        <v>0</v>
      </c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</row>
    <row r="124" spans="1:90" s="249" customFormat="1">
      <c r="A124" s="611"/>
      <c r="B124" s="614"/>
      <c r="C124" s="615"/>
      <c r="D124" s="577"/>
      <c r="E124" s="578"/>
      <c r="F124" s="510"/>
      <c r="G124" s="12">
        <v>48</v>
      </c>
      <c r="H124" s="296"/>
      <c r="I124" s="6">
        <v>4900</v>
      </c>
      <c r="J124" s="6">
        <f t="shared" si="42"/>
        <v>0</v>
      </c>
      <c r="K124" s="332">
        <f>Итого!$B$17</f>
        <v>0</v>
      </c>
      <c r="L124" s="8">
        <f t="shared" si="41"/>
        <v>4900</v>
      </c>
      <c r="M124" s="8">
        <f t="shared" si="43"/>
        <v>0</v>
      </c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</row>
    <row r="125" spans="1:90" s="249" customFormat="1">
      <c r="A125" s="611"/>
      <c r="B125" s="614"/>
      <c r="C125" s="615"/>
      <c r="D125" s="577"/>
      <c r="E125" s="578"/>
      <c r="F125" s="510"/>
      <c r="G125" s="12">
        <v>50</v>
      </c>
      <c r="H125" s="296"/>
      <c r="I125" s="6">
        <v>4900</v>
      </c>
      <c r="J125" s="6">
        <f t="shared" si="42"/>
        <v>0</v>
      </c>
      <c r="K125" s="332">
        <f>Итого!$B$17</f>
        <v>0</v>
      </c>
      <c r="L125" s="8">
        <f t="shared" si="41"/>
        <v>4900</v>
      </c>
      <c r="M125" s="8">
        <f t="shared" si="43"/>
        <v>0</v>
      </c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</row>
    <row r="126" spans="1:90" s="249" customFormat="1">
      <c r="A126" s="611"/>
      <c r="B126" s="614"/>
      <c r="C126" s="615"/>
      <c r="D126" s="577"/>
      <c r="E126" s="578"/>
      <c r="F126" s="510"/>
      <c r="G126" s="12">
        <v>52</v>
      </c>
      <c r="H126" s="296"/>
      <c r="I126" s="6">
        <v>4900</v>
      </c>
      <c r="J126" s="6">
        <f t="shared" si="42"/>
        <v>0</v>
      </c>
      <c r="K126" s="332">
        <f>Итого!$B$17</f>
        <v>0</v>
      </c>
      <c r="L126" s="8">
        <f t="shared" si="41"/>
        <v>4900</v>
      </c>
      <c r="M126" s="8">
        <f t="shared" si="43"/>
        <v>0</v>
      </c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</row>
    <row r="127" spans="1:90" s="249" customFormat="1">
      <c r="A127" s="611"/>
      <c r="B127" s="614"/>
      <c r="C127" s="615"/>
      <c r="D127" s="579"/>
      <c r="E127" s="580"/>
      <c r="F127" s="519"/>
      <c r="G127" s="12">
        <v>54</v>
      </c>
      <c r="H127" s="296"/>
      <c r="I127" s="6">
        <v>4900</v>
      </c>
      <c r="J127" s="6">
        <f t="shared" si="42"/>
        <v>0</v>
      </c>
      <c r="K127" s="332">
        <f>Итого!$B$17</f>
        <v>0</v>
      </c>
      <c r="L127" s="8">
        <f t="shared" si="41"/>
        <v>4900</v>
      </c>
      <c r="M127" s="8">
        <f t="shared" si="43"/>
        <v>0</v>
      </c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</row>
    <row r="128" spans="1:90" s="357" customFormat="1" ht="15.6">
      <c r="A128" s="610" t="s">
        <v>712</v>
      </c>
      <c r="B128" s="612" t="s">
        <v>697</v>
      </c>
      <c r="C128" s="613"/>
      <c r="D128" s="511" t="s">
        <v>644</v>
      </c>
      <c r="E128" s="512"/>
      <c r="F128" s="602"/>
      <c r="G128" s="5"/>
      <c r="H128" s="254">
        <f>H129+H130+H131+H132+H133+H134+H135+H136+H137</f>
        <v>0</v>
      </c>
      <c r="I128" s="5"/>
      <c r="J128" s="5">
        <f>SUM(J129:J137)</f>
        <v>0</v>
      </c>
      <c r="K128" s="68"/>
      <c r="L128" s="10"/>
      <c r="M128" s="72">
        <f>SUM(M129:M137)</f>
        <v>0</v>
      </c>
      <c r="N128" s="62" t="s">
        <v>787</v>
      </c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</row>
    <row r="129" spans="1:90" s="357" customFormat="1">
      <c r="A129" s="611"/>
      <c r="B129" s="614"/>
      <c r="C129" s="615"/>
      <c r="D129" s="577"/>
      <c r="E129" s="578"/>
      <c r="F129" s="603"/>
      <c r="G129" s="12">
        <v>38</v>
      </c>
      <c r="H129" s="296"/>
      <c r="I129" s="6">
        <v>4900</v>
      </c>
      <c r="J129" s="6">
        <f>I129*H129</f>
        <v>0</v>
      </c>
      <c r="K129" s="332">
        <f>Итого!$B$17</f>
        <v>0</v>
      </c>
      <c r="L129" s="8">
        <f t="shared" ref="L129:L137" si="44">PRODUCT(I129,1-K129)</f>
        <v>4900</v>
      </c>
      <c r="M129" s="8">
        <f>L129*H129</f>
        <v>0</v>
      </c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</row>
    <row r="130" spans="1:90" s="357" customFormat="1">
      <c r="A130" s="611"/>
      <c r="B130" s="614"/>
      <c r="C130" s="615"/>
      <c r="D130" s="577"/>
      <c r="E130" s="578"/>
      <c r="F130" s="603"/>
      <c r="G130" s="12">
        <v>40</v>
      </c>
      <c r="H130" s="296"/>
      <c r="I130" s="6">
        <v>4900</v>
      </c>
      <c r="J130" s="6">
        <f t="shared" ref="J130:J137" si="45">I130*H130</f>
        <v>0</v>
      </c>
      <c r="K130" s="332">
        <f>Итого!$B$17</f>
        <v>0</v>
      </c>
      <c r="L130" s="8">
        <f t="shared" si="44"/>
        <v>4900</v>
      </c>
      <c r="M130" s="8">
        <f t="shared" ref="M130:M137" si="46">L130*H130</f>
        <v>0</v>
      </c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</row>
    <row r="131" spans="1:90" s="357" customFormat="1">
      <c r="A131" s="611"/>
      <c r="B131" s="614"/>
      <c r="C131" s="615"/>
      <c r="D131" s="577"/>
      <c r="E131" s="578"/>
      <c r="F131" s="603"/>
      <c r="G131" s="12">
        <v>42</v>
      </c>
      <c r="H131" s="296"/>
      <c r="I131" s="6">
        <v>4900</v>
      </c>
      <c r="J131" s="6">
        <f t="shared" si="45"/>
        <v>0</v>
      </c>
      <c r="K131" s="332">
        <f>Итого!$B$17</f>
        <v>0</v>
      </c>
      <c r="L131" s="8">
        <f t="shared" si="44"/>
        <v>4900</v>
      </c>
      <c r="M131" s="8">
        <f t="shared" si="46"/>
        <v>0</v>
      </c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</row>
    <row r="132" spans="1:90" s="357" customFormat="1">
      <c r="A132" s="611"/>
      <c r="B132" s="614"/>
      <c r="C132" s="615"/>
      <c r="D132" s="577"/>
      <c r="E132" s="578"/>
      <c r="F132" s="603"/>
      <c r="G132" s="12">
        <v>44</v>
      </c>
      <c r="H132" s="296"/>
      <c r="I132" s="6">
        <v>4900</v>
      </c>
      <c r="J132" s="6">
        <f t="shared" si="45"/>
        <v>0</v>
      </c>
      <c r="K132" s="332">
        <f>Итого!$B$17</f>
        <v>0</v>
      </c>
      <c r="L132" s="8">
        <f t="shared" si="44"/>
        <v>4900</v>
      </c>
      <c r="M132" s="8">
        <f t="shared" si="46"/>
        <v>0</v>
      </c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</row>
    <row r="133" spans="1:90" s="357" customFormat="1">
      <c r="A133" s="611"/>
      <c r="B133" s="614"/>
      <c r="C133" s="615"/>
      <c r="D133" s="577"/>
      <c r="E133" s="578"/>
      <c r="F133" s="603"/>
      <c r="G133" s="12">
        <v>46</v>
      </c>
      <c r="H133" s="296"/>
      <c r="I133" s="6">
        <v>4900</v>
      </c>
      <c r="J133" s="6">
        <f t="shared" si="45"/>
        <v>0</v>
      </c>
      <c r="K133" s="332">
        <f>Итого!$B$17</f>
        <v>0</v>
      </c>
      <c r="L133" s="8">
        <f t="shared" si="44"/>
        <v>4900</v>
      </c>
      <c r="M133" s="8">
        <f t="shared" si="46"/>
        <v>0</v>
      </c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</row>
    <row r="134" spans="1:90" s="357" customFormat="1">
      <c r="A134" s="611"/>
      <c r="B134" s="614"/>
      <c r="C134" s="615"/>
      <c r="D134" s="577"/>
      <c r="E134" s="578"/>
      <c r="F134" s="603"/>
      <c r="G134" s="12">
        <v>48</v>
      </c>
      <c r="H134" s="296"/>
      <c r="I134" s="6">
        <v>4900</v>
      </c>
      <c r="J134" s="6">
        <f t="shared" si="45"/>
        <v>0</v>
      </c>
      <c r="K134" s="332">
        <f>Итого!$B$17</f>
        <v>0</v>
      </c>
      <c r="L134" s="8">
        <f t="shared" si="44"/>
        <v>4900</v>
      </c>
      <c r="M134" s="8">
        <f t="shared" si="46"/>
        <v>0</v>
      </c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</row>
    <row r="135" spans="1:90" s="357" customFormat="1">
      <c r="A135" s="611"/>
      <c r="B135" s="614"/>
      <c r="C135" s="615"/>
      <c r="D135" s="577"/>
      <c r="E135" s="578"/>
      <c r="F135" s="603"/>
      <c r="G135" s="12">
        <v>50</v>
      </c>
      <c r="H135" s="296"/>
      <c r="I135" s="6">
        <v>4900</v>
      </c>
      <c r="J135" s="6">
        <f t="shared" si="45"/>
        <v>0</v>
      </c>
      <c r="K135" s="332">
        <f>Итого!$B$17</f>
        <v>0</v>
      </c>
      <c r="L135" s="8">
        <f t="shared" si="44"/>
        <v>4900</v>
      </c>
      <c r="M135" s="8">
        <f t="shared" si="46"/>
        <v>0</v>
      </c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</row>
    <row r="136" spans="1:90" s="357" customFormat="1">
      <c r="A136" s="611"/>
      <c r="B136" s="614"/>
      <c r="C136" s="615"/>
      <c r="D136" s="577"/>
      <c r="E136" s="578"/>
      <c r="F136" s="603"/>
      <c r="G136" s="12">
        <v>52</v>
      </c>
      <c r="H136" s="296"/>
      <c r="I136" s="6">
        <v>4900</v>
      </c>
      <c r="J136" s="6">
        <f t="shared" si="45"/>
        <v>0</v>
      </c>
      <c r="K136" s="332">
        <f>Итого!$B$17</f>
        <v>0</v>
      </c>
      <c r="L136" s="8">
        <f t="shared" si="44"/>
        <v>4900</v>
      </c>
      <c r="M136" s="8">
        <f t="shared" si="46"/>
        <v>0</v>
      </c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</row>
    <row r="137" spans="1:90" s="357" customFormat="1">
      <c r="A137" s="611"/>
      <c r="B137" s="614"/>
      <c r="C137" s="615"/>
      <c r="D137" s="579"/>
      <c r="E137" s="580"/>
      <c r="F137" s="604"/>
      <c r="G137" s="12">
        <v>54</v>
      </c>
      <c r="H137" s="296"/>
      <c r="I137" s="6">
        <v>4900</v>
      </c>
      <c r="J137" s="6">
        <f t="shared" si="45"/>
        <v>0</v>
      </c>
      <c r="K137" s="332">
        <f>Итого!$B$17</f>
        <v>0</v>
      </c>
      <c r="L137" s="8">
        <f t="shared" si="44"/>
        <v>4900</v>
      </c>
      <c r="M137" s="8">
        <f t="shared" si="46"/>
        <v>0</v>
      </c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</row>
    <row r="138" spans="1:90" s="357" customFormat="1" ht="15.6">
      <c r="A138" s="610" t="s">
        <v>713</v>
      </c>
      <c r="B138" s="612" t="s">
        <v>697</v>
      </c>
      <c r="C138" s="613"/>
      <c r="D138" s="511" t="s">
        <v>644</v>
      </c>
      <c r="E138" s="512"/>
      <c r="F138" s="595"/>
      <c r="G138" s="5"/>
      <c r="H138" s="254">
        <f>H139+H140+H141+H142+H143+H144+H145+H146+H147</f>
        <v>0</v>
      </c>
      <c r="I138" s="5"/>
      <c r="J138" s="5">
        <f>SUM(J139:J147)</f>
        <v>0</v>
      </c>
      <c r="K138" s="68"/>
      <c r="L138" s="10"/>
      <c r="M138" s="72">
        <f>SUM(M139:M147)</f>
        <v>0</v>
      </c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</row>
    <row r="139" spans="1:90" s="357" customFormat="1">
      <c r="A139" s="611"/>
      <c r="B139" s="614"/>
      <c r="C139" s="615"/>
      <c r="D139" s="577"/>
      <c r="E139" s="578"/>
      <c r="F139" s="510"/>
      <c r="G139" s="12">
        <v>38</v>
      </c>
      <c r="H139" s="296"/>
      <c r="I139" s="6">
        <v>4900</v>
      </c>
      <c r="J139" s="6">
        <f>I139*H139</f>
        <v>0</v>
      </c>
      <c r="K139" s="332">
        <f>Итого!$B$17</f>
        <v>0</v>
      </c>
      <c r="L139" s="8">
        <f t="shared" ref="L139:L147" si="47">PRODUCT(I139,1-K139)</f>
        <v>4900</v>
      </c>
      <c r="M139" s="8">
        <f>L139*H139</f>
        <v>0</v>
      </c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</row>
    <row r="140" spans="1:90" s="357" customFormat="1">
      <c r="A140" s="611"/>
      <c r="B140" s="614"/>
      <c r="C140" s="615"/>
      <c r="D140" s="577"/>
      <c r="E140" s="578"/>
      <c r="F140" s="510"/>
      <c r="G140" s="12">
        <v>40</v>
      </c>
      <c r="H140" s="296"/>
      <c r="I140" s="6">
        <v>4900</v>
      </c>
      <c r="J140" s="6">
        <f t="shared" ref="J140:J147" si="48">I140*H140</f>
        <v>0</v>
      </c>
      <c r="K140" s="332">
        <f>Итого!$B$17</f>
        <v>0</v>
      </c>
      <c r="L140" s="8">
        <f t="shared" si="47"/>
        <v>4900</v>
      </c>
      <c r="M140" s="8">
        <f t="shared" ref="M140:M147" si="49">L140*H140</f>
        <v>0</v>
      </c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</row>
    <row r="141" spans="1:90" s="357" customFormat="1">
      <c r="A141" s="611"/>
      <c r="B141" s="614"/>
      <c r="C141" s="615"/>
      <c r="D141" s="577"/>
      <c r="E141" s="578"/>
      <c r="F141" s="510"/>
      <c r="G141" s="12">
        <v>42</v>
      </c>
      <c r="H141" s="296"/>
      <c r="I141" s="6">
        <v>4900</v>
      </c>
      <c r="J141" s="6">
        <f t="shared" si="48"/>
        <v>0</v>
      </c>
      <c r="K141" s="332">
        <f>Итого!$B$17</f>
        <v>0</v>
      </c>
      <c r="L141" s="8">
        <f t="shared" si="47"/>
        <v>4900</v>
      </c>
      <c r="M141" s="8">
        <f t="shared" si="49"/>
        <v>0</v>
      </c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</row>
    <row r="142" spans="1:90" s="357" customFormat="1">
      <c r="A142" s="611"/>
      <c r="B142" s="614"/>
      <c r="C142" s="615"/>
      <c r="D142" s="577"/>
      <c r="E142" s="578"/>
      <c r="F142" s="510"/>
      <c r="G142" s="12">
        <v>44</v>
      </c>
      <c r="H142" s="296"/>
      <c r="I142" s="6">
        <v>4900</v>
      </c>
      <c r="J142" s="6">
        <f t="shared" si="48"/>
        <v>0</v>
      </c>
      <c r="K142" s="332">
        <f>Итого!$B$17</f>
        <v>0</v>
      </c>
      <c r="L142" s="8">
        <f t="shared" si="47"/>
        <v>4900</v>
      </c>
      <c r="M142" s="8">
        <f t="shared" si="49"/>
        <v>0</v>
      </c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</row>
    <row r="143" spans="1:90" s="357" customFormat="1">
      <c r="A143" s="611"/>
      <c r="B143" s="614"/>
      <c r="C143" s="615"/>
      <c r="D143" s="577"/>
      <c r="E143" s="578"/>
      <c r="F143" s="510"/>
      <c r="G143" s="12">
        <v>46</v>
      </c>
      <c r="H143" s="296"/>
      <c r="I143" s="6">
        <v>4900</v>
      </c>
      <c r="J143" s="6">
        <f t="shared" si="48"/>
        <v>0</v>
      </c>
      <c r="K143" s="332">
        <f>Итого!$B$17</f>
        <v>0</v>
      </c>
      <c r="L143" s="8">
        <f t="shared" si="47"/>
        <v>4900</v>
      </c>
      <c r="M143" s="8">
        <f t="shared" si="49"/>
        <v>0</v>
      </c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</row>
    <row r="144" spans="1:90" s="357" customFormat="1">
      <c r="A144" s="611"/>
      <c r="B144" s="614"/>
      <c r="C144" s="615"/>
      <c r="D144" s="577"/>
      <c r="E144" s="578"/>
      <c r="F144" s="510"/>
      <c r="G144" s="12">
        <v>48</v>
      </c>
      <c r="H144" s="296"/>
      <c r="I144" s="6">
        <v>4900</v>
      </c>
      <c r="J144" s="6">
        <f t="shared" si="48"/>
        <v>0</v>
      </c>
      <c r="K144" s="332">
        <f>Итого!$B$17</f>
        <v>0</v>
      </c>
      <c r="L144" s="8">
        <f t="shared" si="47"/>
        <v>4900</v>
      </c>
      <c r="M144" s="8">
        <f t="shared" si="49"/>
        <v>0</v>
      </c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</row>
    <row r="145" spans="1:90" s="357" customFormat="1">
      <c r="A145" s="611"/>
      <c r="B145" s="614"/>
      <c r="C145" s="615"/>
      <c r="D145" s="577"/>
      <c r="E145" s="578"/>
      <c r="F145" s="510"/>
      <c r="G145" s="12">
        <v>50</v>
      </c>
      <c r="H145" s="296"/>
      <c r="I145" s="6">
        <v>4900</v>
      </c>
      <c r="J145" s="6">
        <f t="shared" si="48"/>
        <v>0</v>
      </c>
      <c r="K145" s="332">
        <f>Итого!$B$17</f>
        <v>0</v>
      </c>
      <c r="L145" s="8">
        <f t="shared" si="47"/>
        <v>4900</v>
      </c>
      <c r="M145" s="8">
        <f t="shared" si="49"/>
        <v>0</v>
      </c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</row>
    <row r="146" spans="1:90" s="357" customFormat="1">
      <c r="A146" s="611"/>
      <c r="B146" s="614"/>
      <c r="C146" s="615"/>
      <c r="D146" s="577"/>
      <c r="E146" s="578"/>
      <c r="F146" s="510"/>
      <c r="G146" s="12">
        <v>52</v>
      </c>
      <c r="H146" s="296"/>
      <c r="I146" s="6">
        <v>4900</v>
      </c>
      <c r="J146" s="6">
        <f t="shared" si="48"/>
        <v>0</v>
      </c>
      <c r="K146" s="332">
        <f>Итого!$B$17</f>
        <v>0</v>
      </c>
      <c r="L146" s="8">
        <f t="shared" si="47"/>
        <v>4900</v>
      </c>
      <c r="M146" s="8">
        <f t="shared" si="49"/>
        <v>0</v>
      </c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</row>
    <row r="147" spans="1:90" s="357" customFormat="1">
      <c r="A147" s="611"/>
      <c r="B147" s="614"/>
      <c r="C147" s="615"/>
      <c r="D147" s="579"/>
      <c r="E147" s="580"/>
      <c r="F147" s="519"/>
      <c r="G147" s="12">
        <v>54</v>
      </c>
      <c r="H147" s="296"/>
      <c r="I147" s="6">
        <v>4900</v>
      </c>
      <c r="J147" s="6">
        <f t="shared" si="48"/>
        <v>0</v>
      </c>
      <c r="K147" s="332">
        <f>Итого!$B$17</f>
        <v>0</v>
      </c>
      <c r="L147" s="8">
        <f t="shared" si="47"/>
        <v>4900</v>
      </c>
      <c r="M147" s="8">
        <f t="shared" si="49"/>
        <v>0</v>
      </c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</row>
    <row r="148" spans="1:90" s="249" customFormat="1" ht="15.6">
      <c r="A148" s="532" t="s">
        <v>90</v>
      </c>
      <c r="B148" s="515" t="s">
        <v>120</v>
      </c>
      <c r="C148" s="576"/>
      <c r="D148" s="511" t="s">
        <v>711</v>
      </c>
      <c r="E148" s="512"/>
      <c r="F148" s="595"/>
      <c r="G148" s="5"/>
      <c r="H148" s="254">
        <f>H149+H152+H153+H154+H155+H156+H157+H158+H160</f>
        <v>0</v>
      </c>
      <c r="I148" s="5"/>
      <c r="J148" s="5">
        <f>SUM(J149:J160)</f>
        <v>0</v>
      </c>
      <c r="K148" s="68"/>
      <c r="L148" s="10"/>
      <c r="M148" s="72">
        <f>SUM(M149:M160)</f>
        <v>0</v>
      </c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</row>
    <row r="149" spans="1:90" ht="19.95" customHeight="1">
      <c r="A149" s="507"/>
      <c r="B149" s="517"/>
      <c r="C149" s="518"/>
      <c r="D149" s="577"/>
      <c r="E149" s="578"/>
      <c r="F149" s="510"/>
      <c r="G149" s="252">
        <v>34</v>
      </c>
      <c r="H149" s="296"/>
      <c r="I149" s="6">
        <v>2699</v>
      </c>
      <c r="J149" s="6">
        <f>I149*H149</f>
        <v>0</v>
      </c>
      <c r="K149" s="332">
        <f>Итого!$B$17</f>
        <v>0</v>
      </c>
      <c r="L149" s="8">
        <f t="shared" ref="L149:L160" si="50">PRODUCT(I149,1-K149)</f>
        <v>2699</v>
      </c>
      <c r="M149" s="8">
        <f>L149*H149</f>
        <v>0</v>
      </c>
    </row>
    <row r="150" spans="1:90" ht="15" customHeight="1">
      <c r="A150" s="507"/>
      <c r="B150" s="517"/>
      <c r="C150" s="518"/>
      <c r="D150" s="577"/>
      <c r="E150" s="578"/>
      <c r="F150" s="510"/>
      <c r="G150" s="252">
        <v>36</v>
      </c>
      <c r="H150" s="296"/>
      <c r="I150" s="6">
        <v>2699</v>
      </c>
      <c r="J150" s="6">
        <f>I150*H150</f>
        <v>0</v>
      </c>
      <c r="K150" s="332">
        <f>Итого!$B$17</f>
        <v>0</v>
      </c>
      <c r="L150" s="8">
        <f t="shared" si="50"/>
        <v>2699</v>
      </c>
      <c r="M150" s="8">
        <f>L150*H150</f>
        <v>0</v>
      </c>
    </row>
    <row r="151" spans="1:90" s="250" customFormat="1" ht="15" customHeight="1">
      <c r="A151" s="507"/>
      <c r="B151" s="517"/>
      <c r="C151" s="518"/>
      <c r="D151" s="577"/>
      <c r="E151" s="578"/>
      <c r="F151" s="510"/>
      <c r="G151" s="252">
        <v>38</v>
      </c>
      <c r="H151" s="296"/>
      <c r="I151" s="6">
        <v>2699</v>
      </c>
      <c r="J151" s="6">
        <f>I151*H151</f>
        <v>0</v>
      </c>
      <c r="K151" s="332">
        <f>Итого!$B$17</f>
        <v>0</v>
      </c>
      <c r="L151" s="8">
        <f t="shared" si="50"/>
        <v>2699</v>
      </c>
      <c r="M151" s="8">
        <f>L151*H151</f>
        <v>0</v>
      </c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</row>
    <row r="152" spans="1:90" s="250" customFormat="1" ht="15" customHeight="1">
      <c r="A152" s="507"/>
      <c r="B152" s="517"/>
      <c r="C152" s="518"/>
      <c r="D152" s="577"/>
      <c r="E152" s="578"/>
      <c r="F152" s="510"/>
      <c r="G152" s="12">
        <v>40</v>
      </c>
      <c r="H152" s="296"/>
      <c r="I152" s="6">
        <v>2699</v>
      </c>
      <c r="J152" s="6">
        <f t="shared" ref="J152:J160" si="51">I152*H152</f>
        <v>0</v>
      </c>
      <c r="K152" s="332">
        <f>Итого!$B$17</f>
        <v>0</v>
      </c>
      <c r="L152" s="8">
        <f t="shared" si="50"/>
        <v>2699</v>
      </c>
      <c r="M152" s="8">
        <f t="shared" ref="M152:M264" si="52">L152*H152</f>
        <v>0</v>
      </c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</row>
    <row r="153" spans="1:90" ht="15" customHeight="1">
      <c r="A153" s="507"/>
      <c r="B153" s="517"/>
      <c r="C153" s="518"/>
      <c r="D153" s="577"/>
      <c r="E153" s="578"/>
      <c r="F153" s="510"/>
      <c r="G153" s="12">
        <v>42</v>
      </c>
      <c r="H153" s="296"/>
      <c r="I153" s="6">
        <v>2699</v>
      </c>
      <c r="J153" s="6">
        <f t="shared" si="51"/>
        <v>0</v>
      </c>
      <c r="K153" s="332">
        <f>Итого!$B$17</f>
        <v>0</v>
      </c>
      <c r="L153" s="8">
        <f t="shared" si="50"/>
        <v>2699</v>
      </c>
      <c r="M153" s="8">
        <f t="shared" si="52"/>
        <v>0</v>
      </c>
    </row>
    <row r="154" spans="1:90" ht="15" customHeight="1">
      <c r="A154" s="507"/>
      <c r="B154" s="517"/>
      <c r="C154" s="518"/>
      <c r="D154" s="577"/>
      <c r="E154" s="578"/>
      <c r="F154" s="510"/>
      <c r="G154" s="12">
        <v>44</v>
      </c>
      <c r="H154" s="296"/>
      <c r="I154" s="6">
        <v>2699</v>
      </c>
      <c r="J154" s="6">
        <f t="shared" si="51"/>
        <v>0</v>
      </c>
      <c r="K154" s="332">
        <f>Итого!$B$17</f>
        <v>0</v>
      </c>
      <c r="L154" s="8">
        <f t="shared" si="50"/>
        <v>2699</v>
      </c>
      <c r="M154" s="8">
        <f t="shared" si="52"/>
        <v>0</v>
      </c>
    </row>
    <row r="155" spans="1:90" ht="15" customHeight="1">
      <c r="A155" s="507"/>
      <c r="B155" s="517"/>
      <c r="C155" s="518"/>
      <c r="D155" s="577"/>
      <c r="E155" s="578"/>
      <c r="F155" s="510"/>
      <c r="G155" s="12">
        <v>46</v>
      </c>
      <c r="H155" s="296"/>
      <c r="I155" s="6">
        <v>2699</v>
      </c>
      <c r="J155" s="6">
        <f t="shared" si="51"/>
        <v>0</v>
      </c>
      <c r="K155" s="332">
        <f>Итого!$B$17</f>
        <v>0</v>
      </c>
      <c r="L155" s="8">
        <f t="shared" si="50"/>
        <v>2699</v>
      </c>
      <c r="M155" s="8">
        <f t="shared" si="52"/>
        <v>0</v>
      </c>
    </row>
    <row r="156" spans="1:90" ht="15" customHeight="1">
      <c r="A156" s="507"/>
      <c r="B156" s="517"/>
      <c r="C156" s="518"/>
      <c r="D156" s="577"/>
      <c r="E156" s="578"/>
      <c r="F156" s="510"/>
      <c r="G156" s="12">
        <v>48</v>
      </c>
      <c r="H156" s="296"/>
      <c r="I156" s="6">
        <v>2699</v>
      </c>
      <c r="J156" s="6">
        <f t="shared" si="51"/>
        <v>0</v>
      </c>
      <c r="K156" s="332">
        <f>Итого!$B$17</f>
        <v>0</v>
      </c>
      <c r="L156" s="8">
        <f t="shared" si="50"/>
        <v>2699</v>
      </c>
      <c r="M156" s="8">
        <f t="shared" si="52"/>
        <v>0</v>
      </c>
    </row>
    <row r="157" spans="1:90" ht="15" customHeight="1">
      <c r="A157" s="507"/>
      <c r="B157" s="517"/>
      <c r="C157" s="518"/>
      <c r="D157" s="577"/>
      <c r="E157" s="578"/>
      <c r="F157" s="510"/>
      <c r="G157" s="12">
        <v>50</v>
      </c>
      <c r="H157" s="296"/>
      <c r="I157" s="6">
        <v>2699</v>
      </c>
      <c r="J157" s="6">
        <f t="shared" si="51"/>
        <v>0</v>
      </c>
      <c r="K157" s="332">
        <f>Итого!$B$17</f>
        <v>0</v>
      </c>
      <c r="L157" s="8">
        <f t="shared" si="50"/>
        <v>2699</v>
      </c>
      <c r="M157" s="8">
        <f t="shared" si="52"/>
        <v>0</v>
      </c>
    </row>
    <row r="158" spans="1:90" ht="15" customHeight="1">
      <c r="A158" s="507"/>
      <c r="B158" s="517"/>
      <c r="C158" s="518"/>
      <c r="D158" s="577"/>
      <c r="E158" s="578"/>
      <c r="F158" s="510"/>
      <c r="G158" s="12">
        <v>52</v>
      </c>
      <c r="H158" s="296"/>
      <c r="I158" s="6">
        <v>2699</v>
      </c>
      <c r="J158" s="6">
        <f t="shared" si="51"/>
        <v>0</v>
      </c>
      <c r="K158" s="332">
        <f>Итого!$B$17</f>
        <v>0</v>
      </c>
      <c r="L158" s="8">
        <f t="shared" si="50"/>
        <v>2699</v>
      </c>
      <c r="M158" s="8">
        <f t="shared" si="52"/>
        <v>0</v>
      </c>
    </row>
    <row r="159" spans="1:90" ht="15" customHeight="1">
      <c r="A159" s="507"/>
      <c r="B159" s="517"/>
      <c r="C159" s="518"/>
      <c r="D159" s="577"/>
      <c r="E159" s="578"/>
      <c r="F159" s="510"/>
      <c r="G159" s="12">
        <v>54</v>
      </c>
      <c r="H159" s="296"/>
      <c r="I159" s="6">
        <v>2699</v>
      </c>
      <c r="J159" s="6">
        <f>I159*H159</f>
        <v>0</v>
      </c>
      <c r="K159" s="332">
        <f>Итого!$B$17</f>
        <v>0</v>
      </c>
      <c r="L159" s="8">
        <f t="shared" si="50"/>
        <v>2699</v>
      </c>
      <c r="M159" s="8">
        <f>L159*H159</f>
        <v>0</v>
      </c>
    </row>
    <row r="160" spans="1:90" s="250" customFormat="1" ht="15" customHeight="1">
      <c r="A160" s="508"/>
      <c r="B160" s="529"/>
      <c r="C160" s="530"/>
      <c r="D160" s="579"/>
      <c r="E160" s="580"/>
      <c r="F160" s="519"/>
      <c r="G160" s="12" t="s">
        <v>661</v>
      </c>
      <c r="H160" s="296"/>
      <c r="I160" s="6">
        <v>2699</v>
      </c>
      <c r="J160" s="6">
        <f t="shared" si="51"/>
        <v>0</v>
      </c>
      <c r="K160" s="332">
        <f>Итого!$B$17</f>
        <v>0</v>
      </c>
      <c r="L160" s="8">
        <f t="shared" si="50"/>
        <v>2699</v>
      </c>
      <c r="M160" s="8">
        <f t="shared" si="52"/>
        <v>0</v>
      </c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</row>
    <row r="161" spans="1:90" ht="15" customHeight="1">
      <c r="A161" s="532" t="s">
        <v>91</v>
      </c>
      <c r="B161" s="515" t="s">
        <v>121</v>
      </c>
      <c r="C161" s="576"/>
      <c r="D161" s="511" t="s">
        <v>710</v>
      </c>
      <c r="E161" s="512"/>
      <c r="F161" s="595"/>
      <c r="G161" s="5"/>
      <c r="H161" s="254">
        <f>H162+H165+H166+H167+H168+H169+H170+H172+H173</f>
        <v>0</v>
      </c>
      <c r="I161" s="5"/>
      <c r="J161" s="5">
        <f>J162+J165+J166+J167+J168+J169+J170+J172+J173</f>
        <v>0</v>
      </c>
      <c r="K161" s="112"/>
      <c r="L161" s="10"/>
      <c r="M161" s="7">
        <f>SUM(M162:M173)</f>
        <v>0</v>
      </c>
    </row>
    <row r="162" spans="1:90" ht="15" customHeight="1">
      <c r="A162" s="507"/>
      <c r="B162" s="517"/>
      <c r="C162" s="518"/>
      <c r="D162" s="577"/>
      <c r="E162" s="578"/>
      <c r="F162" s="510"/>
      <c r="G162" s="13">
        <v>34</v>
      </c>
      <c r="H162" s="296"/>
      <c r="I162" s="6">
        <v>2699</v>
      </c>
      <c r="J162" s="6">
        <f>I162*H162</f>
        <v>0</v>
      </c>
      <c r="K162" s="332">
        <f>Итого!$B$17</f>
        <v>0</v>
      </c>
      <c r="L162" s="8">
        <f t="shared" ref="L162:L173" si="53">PRODUCT(I162,1-K162)</f>
        <v>2699</v>
      </c>
      <c r="M162" s="8">
        <f t="shared" si="52"/>
        <v>0</v>
      </c>
    </row>
    <row r="163" spans="1:90" ht="19.95" customHeight="1">
      <c r="A163" s="507"/>
      <c r="B163" s="517"/>
      <c r="C163" s="518"/>
      <c r="D163" s="577"/>
      <c r="E163" s="578"/>
      <c r="F163" s="510"/>
      <c r="G163" s="13">
        <v>36</v>
      </c>
      <c r="H163" s="296"/>
      <c r="I163" s="6">
        <v>2699</v>
      </c>
      <c r="J163" s="6">
        <f>I163*H163</f>
        <v>0</v>
      </c>
      <c r="K163" s="332">
        <f>Итого!$B$17</f>
        <v>0</v>
      </c>
      <c r="L163" s="8">
        <f t="shared" si="53"/>
        <v>2699</v>
      </c>
      <c r="M163" s="8">
        <f>L163*H163</f>
        <v>0</v>
      </c>
    </row>
    <row r="164" spans="1:90" s="250" customFormat="1" ht="19.95" customHeight="1">
      <c r="A164" s="507"/>
      <c r="B164" s="517"/>
      <c r="C164" s="518"/>
      <c r="D164" s="577"/>
      <c r="E164" s="578"/>
      <c r="F164" s="510"/>
      <c r="G164" s="13">
        <v>38</v>
      </c>
      <c r="H164" s="296"/>
      <c r="I164" s="6">
        <v>2699</v>
      </c>
      <c r="J164" s="6">
        <f>I164*H164</f>
        <v>0</v>
      </c>
      <c r="K164" s="332">
        <f>Итого!$B$17</f>
        <v>0</v>
      </c>
      <c r="L164" s="8">
        <f t="shared" si="53"/>
        <v>2699</v>
      </c>
      <c r="M164" s="8">
        <f>L164*H164</f>
        <v>0</v>
      </c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</row>
    <row r="165" spans="1:90" s="250" customFormat="1" ht="19.95" customHeight="1">
      <c r="A165" s="507"/>
      <c r="B165" s="517"/>
      <c r="C165" s="518"/>
      <c r="D165" s="577"/>
      <c r="E165" s="578"/>
      <c r="F165" s="510"/>
      <c r="G165" s="13">
        <v>40</v>
      </c>
      <c r="H165" s="296"/>
      <c r="I165" s="6">
        <v>2699</v>
      </c>
      <c r="J165" s="6">
        <f t="shared" ref="J165:J173" si="54">I165*H165</f>
        <v>0</v>
      </c>
      <c r="K165" s="332">
        <f>Итого!$B$17</f>
        <v>0</v>
      </c>
      <c r="L165" s="8">
        <f t="shared" si="53"/>
        <v>2699</v>
      </c>
      <c r="M165" s="8">
        <f t="shared" si="52"/>
        <v>0</v>
      </c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</row>
    <row r="166" spans="1:90" ht="15" customHeight="1">
      <c r="A166" s="507"/>
      <c r="B166" s="517"/>
      <c r="C166" s="518"/>
      <c r="D166" s="577"/>
      <c r="E166" s="578"/>
      <c r="F166" s="510"/>
      <c r="G166" s="13">
        <v>42</v>
      </c>
      <c r="H166" s="296"/>
      <c r="I166" s="6">
        <v>2699</v>
      </c>
      <c r="J166" s="6">
        <f t="shared" si="54"/>
        <v>0</v>
      </c>
      <c r="K166" s="332">
        <f>Итого!$B$17</f>
        <v>0</v>
      </c>
      <c r="L166" s="8">
        <f t="shared" si="53"/>
        <v>2699</v>
      </c>
      <c r="M166" s="8">
        <f t="shared" si="52"/>
        <v>0</v>
      </c>
    </row>
    <row r="167" spans="1:90" ht="15" customHeight="1">
      <c r="A167" s="507"/>
      <c r="B167" s="517"/>
      <c r="C167" s="518"/>
      <c r="D167" s="577"/>
      <c r="E167" s="578"/>
      <c r="F167" s="510"/>
      <c r="G167" s="13">
        <v>44</v>
      </c>
      <c r="H167" s="296"/>
      <c r="I167" s="6">
        <v>2699</v>
      </c>
      <c r="J167" s="6">
        <f t="shared" si="54"/>
        <v>0</v>
      </c>
      <c r="K167" s="332">
        <f>Итого!$B$17</f>
        <v>0</v>
      </c>
      <c r="L167" s="8">
        <f t="shared" si="53"/>
        <v>2699</v>
      </c>
      <c r="M167" s="8">
        <f t="shared" si="52"/>
        <v>0</v>
      </c>
    </row>
    <row r="168" spans="1:90" ht="15" customHeight="1">
      <c r="A168" s="507"/>
      <c r="B168" s="517"/>
      <c r="C168" s="518"/>
      <c r="D168" s="577"/>
      <c r="E168" s="578"/>
      <c r="F168" s="510"/>
      <c r="G168" s="13">
        <v>46</v>
      </c>
      <c r="H168" s="296"/>
      <c r="I168" s="6">
        <v>2699</v>
      </c>
      <c r="J168" s="6">
        <f t="shared" si="54"/>
        <v>0</v>
      </c>
      <c r="K168" s="332">
        <f>Итого!$B$17</f>
        <v>0</v>
      </c>
      <c r="L168" s="8">
        <f t="shared" si="53"/>
        <v>2699</v>
      </c>
      <c r="M168" s="8">
        <f t="shared" si="52"/>
        <v>0</v>
      </c>
    </row>
    <row r="169" spans="1:90" ht="15" customHeight="1">
      <c r="A169" s="507"/>
      <c r="B169" s="517"/>
      <c r="C169" s="518"/>
      <c r="D169" s="577"/>
      <c r="E169" s="578"/>
      <c r="F169" s="510"/>
      <c r="G169" s="13">
        <v>48</v>
      </c>
      <c r="H169" s="296"/>
      <c r="I169" s="6">
        <v>2699</v>
      </c>
      <c r="J169" s="6">
        <f t="shared" si="54"/>
        <v>0</v>
      </c>
      <c r="K169" s="332">
        <f>Итого!$B$17</f>
        <v>0</v>
      </c>
      <c r="L169" s="8">
        <f t="shared" si="53"/>
        <v>2699</v>
      </c>
      <c r="M169" s="8">
        <f t="shared" si="52"/>
        <v>0</v>
      </c>
    </row>
    <row r="170" spans="1:90" ht="15" customHeight="1">
      <c r="A170" s="507"/>
      <c r="B170" s="517"/>
      <c r="C170" s="518"/>
      <c r="D170" s="577"/>
      <c r="E170" s="578"/>
      <c r="F170" s="510"/>
      <c r="G170" s="13">
        <v>50</v>
      </c>
      <c r="H170" s="296"/>
      <c r="I170" s="6">
        <v>2699</v>
      </c>
      <c r="J170" s="6">
        <f t="shared" si="54"/>
        <v>0</v>
      </c>
      <c r="K170" s="332">
        <f>Итого!$B$17</f>
        <v>0</v>
      </c>
      <c r="L170" s="8">
        <f t="shared" si="53"/>
        <v>2699</v>
      </c>
      <c r="M170" s="8">
        <f t="shared" si="52"/>
        <v>0</v>
      </c>
    </row>
    <row r="171" spans="1:90" ht="15" customHeight="1">
      <c r="A171" s="507"/>
      <c r="B171" s="517"/>
      <c r="C171" s="518"/>
      <c r="D171" s="577"/>
      <c r="E171" s="578"/>
      <c r="F171" s="510"/>
      <c r="G171" s="13">
        <v>52</v>
      </c>
      <c r="H171" s="296"/>
      <c r="I171" s="6">
        <v>2699</v>
      </c>
      <c r="J171" s="6">
        <f>I171*H171</f>
        <v>0</v>
      </c>
      <c r="K171" s="332">
        <f>Итого!$B$17</f>
        <v>0</v>
      </c>
      <c r="L171" s="8">
        <f t="shared" si="53"/>
        <v>2699</v>
      </c>
      <c r="M171" s="8">
        <f>L171*H171</f>
        <v>0</v>
      </c>
    </row>
    <row r="172" spans="1:90" s="250" customFormat="1" ht="15" customHeight="1">
      <c r="A172" s="507"/>
      <c r="B172" s="517"/>
      <c r="C172" s="518"/>
      <c r="D172" s="577"/>
      <c r="E172" s="578"/>
      <c r="F172" s="510"/>
      <c r="G172" s="13">
        <v>54</v>
      </c>
      <c r="H172" s="296"/>
      <c r="I172" s="6">
        <v>2699</v>
      </c>
      <c r="J172" s="6">
        <f t="shared" si="54"/>
        <v>0</v>
      </c>
      <c r="K172" s="332">
        <f>Итого!$B$17</f>
        <v>0</v>
      </c>
      <c r="L172" s="8">
        <f t="shared" si="53"/>
        <v>2699</v>
      </c>
      <c r="M172" s="8">
        <f t="shared" si="52"/>
        <v>0</v>
      </c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</row>
    <row r="173" spans="1:90" ht="15" customHeight="1">
      <c r="A173" s="508"/>
      <c r="B173" s="529"/>
      <c r="C173" s="530"/>
      <c r="D173" s="579"/>
      <c r="E173" s="580"/>
      <c r="F173" s="519"/>
      <c r="G173" s="13">
        <v>56</v>
      </c>
      <c r="H173" s="296"/>
      <c r="I173" s="6">
        <v>2699</v>
      </c>
      <c r="J173" s="6">
        <f t="shared" si="54"/>
        <v>0</v>
      </c>
      <c r="K173" s="332">
        <f>Итого!$B$17</f>
        <v>0</v>
      </c>
      <c r="L173" s="8">
        <f t="shared" si="53"/>
        <v>2699</v>
      </c>
      <c r="M173" s="8">
        <f t="shared" si="52"/>
        <v>0</v>
      </c>
    </row>
    <row r="174" spans="1:90" ht="15" customHeight="1">
      <c r="A174" s="532" t="s">
        <v>92</v>
      </c>
      <c r="B174" s="515" t="s">
        <v>120</v>
      </c>
      <c r="C174" s="576"/>
      <c r="D174" s="511" t="s">
        <v>709</v>
      </c>
      <c r="E174" s="512"/>
      <c r="F174" s="595"/>
      <c r="G174" s="5"/>
      <c r="H174" s="254">
        <f>H175+H178+H179+H180+H181+H182+H183+H184+H186</f>
        <v>0</v>
      </c>
      <c r="I174" s="5"/>
      <c r="J174" s="5">
        <f>J175+J178+J179+J180+J181+J182+J183+J184+J186</f>
        <v>0</v>
      </c>
      <c r="K174" s="112"/>
      <c r="L174" s="10"/>
      <c r="M174" s="7">
        <f>SUM(M175:M186)</f>
        <v>0</v>
      </c>
    </row>
    <row r="175" spans="1:90" ht="15" customHeight="1">
      <c r="A175" s="507"/>
      <c r="B175" s="517"/>
      <c r="C175" s="518"/>
      <c r="D175" s="577"/>
      <c r="E175" s="578"/>
      <c r="F175" s="510"/>
      <c r="G175" s="13">
        <v>34</v>
      </c>
      <c r="H175" s="296"/>
      <c r="I175" s="6">
        <v>2699</v>
      </c>
      <c r="J175" s="6">
        <f>I175*H175</f>
        <v>0</v>
      </c>
      <c r="K175" s="332">
        <f>Итого!$B$17</f>
        <v>0</v>
      </c>
      <c r="L175" s="8">
        <f t="shared" ref="L175:L182" si="55">PRODUCT(I175,1-K175)</f>
        <v>2699</v>
      </c>
      <c r="M175" s="8">
        <f t="shared" si="52"/>
        <v>0</v>
      </c>
    </row>
    <row r="176" spans="1:90" ht="15" customHeight="1">
      <c r="A176" s="507"/>
      <c r="B176" s="517"/>
      <c r="C176" s="518"/>
      <c r="D176" s="577"/>
      <c r="E176" s="578"/>
      <c r="F176" s="510"/>
      <c r="G176" s="13">
        <v>36</v>
      </c>
      <c r="H176" s="296"/>
      <c r="I176" s="6">
        <v>2699</v>
      </c>
      <c r="J176" s="6">
        <f>I176*H176</f>
        <v>0</v>
      </c>
      <c r="K176" s="332">
        <f>Итого!$B$17</f>
        <v>0</v>
      </c>
      <c r="L176" s="8">
        <f t="shared" si="55"/>
        <v>2699</v>
      </c>
      <c r="M176" s="8">
        <f>L176*H176</f>
        <v>0</v>
      </c>
    </row>
    <row r="177" spans="1:90" s="250" customFormat="1" ht="15" customHeight="1">
      <c r="A177" s="507"/>
      <c r="B177" s="517"/>
      <c r="C177" s="518"/>
      <c r="D177" s="577"/>
      <c r="E177" s="578"/>
      <c r="F177" s="510"/>
      <c r="G177" s="13">
        <v>38</v>
      </c>
      <c r="H177" s="296"/>
      <c r="I177" s="6">
        <v>2699</v>
      </c>
      <c r="J177" s="6">
        <f>I177*H177</f>
        <v>0</v>
      </c>
      <c r="K177" s="332">
        <f>Итого!$B$17</f>
        <v>0</v>
      </c>
      <c r="L177" s="8">
        <f t="shared" si="55"/>
        <v>2699</v>
      </c>
      <c r="M177" s="8">
        <f>L177*H177</f>
        <v>0</v>
      </c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</row>
    <row r="178" spans="1:90" s="250" customFormat="1" ht="15" customHeight="1">
      <c r="A178" s="507"/>
      <c r="B178" s="517"/>
      <c r="C178" s="518"/>
      <c r="D178" s="577"/>
      <c r="E178" s="578"/>
      <c r="F178" s="510"/>
      <c r="G178" s="13">
        <v>40</v>
      </c>
      <c r="H178" s="296"/>
      <c r="I178" s="6">
        <v>2699</v>
      </c>
      <c r="J178" s="6">
        <f t="shared" ref="J178:J186" si="56">I178*H178</f>
        <v>0</v>
      </c>
      <c r="K178" s="332">
        <f>Итого!$B$17</f>
        <v>0</v>
      </c>
      <c r="L178" s="8">
        <f t="shared" si="55"/>
        <v>2699</v>
      </c>
      <c r="M178" s="8">
        <f t="shared" si="52"/>
        <v>0</v>
      </c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</row>
    <row r="179" spans="1:90" ht="15" customHeight="1">
      <c r="A179" s="507"/>
      <c r="B179" s="517"/>
      <c r="C179" s="518"/>
      <c r="D179" s="577"/>
      <c r="E179" s="578"/>
      <c r="F179" s="510"/>
      <c r="G179" s="13">
        <v>42</v>
      </c>
      <c r="H179" s="296"/>
      <c r="I179" s="6">
        <v>2699</v>
      </c>
      <c r="J179" s="6">
        <f t="shared" si="56"/>
        <v>0</v>
      </c>
      <c r="K179" s="332">
        <f>Итого!$B$17</f>
        <v>0</v>
      </c>
      <c r="L179" s="8">
        <f t="shared" si="55"/>
        <v>2699</v>
      </c>
      <c r="M179" s="8">
        <f t="shared" si="52"/>
        <v>0</v>
      </c>
    </row>
    <row r="180" spans="1:90" ht="15" customHeight="1">
      <c r="A180" s="507"/>
      <c r="B180" s="517"/>
      <c r="C180" s="518"/>
      <c r="D180" s="577"/>
      <c r="E180" s="578"/>
      <c r="F180" s="510"/>
      <c r="G180" s="13">
        <v>44</v>
      </c>
      <c r="H180" s="296"/>
      <c r="I180" s="6">
        <v>2699</v>
      </c>
      <c r="J180" s="6">
        <f t="shared" si="56"/>
        <v>0</v>
      </c>
      <c r="K180" s="332">
        <f>Итого!$B$17</f>
        <v>0</v>
      </c>
      <c r="L180" s="8">
        <f t="shared" si="55"/>
        <v>2699</v>
      </c>
      <c r="M180" s="8">
        <f t="shared" si="52"/>
        <v>0</v>
      </c>
    </row>
    <row r="181" spans="1:90" ht="15" customHeight="1">
      <c r="A181" s="507"/>
      <c r="B181" s="517"/>
      <c r="C181" s="518"/>
      <c r="D181" s="577"/>
      <c r="E181" s="578"/>
      <c r="F181" s="510"/>
      <c r="G181" s="13">
        <v>46</v>
      </c>
      <c r="H181" s="296"/>
      <c r="I181" s="6">
        <v>2699</v>
      </c>
      <c r="J181" s="6">
        <f t="shared" si="56"/>
        <v>0</v>
      </c>
      <c r="K181" s="332">
        <f>Итого!$B$17</f>
        <v>0</v>
      </c>
      <c r="L181" s="8">
        <f t="shared" si="55"/>
        <v>2699</v>
      </c>
      <c r="M181" s="8">
        <f t="shared" si="52"/>
        <v>0</v>
      </c>
    </row>
    <row r="182" spans="1:90" ht="15" customHeight="1">
      <c r="A182" s="507"/>
      <c r="B182" s="517"/>
      <c r="C182" s="518"/>
      <c r="D182" s="577"/>
      <c r="E182" s="578"/>
      <c r="F182" s="510"/>
      <c r="G182" s="13">
        <v>48</v>
      </c>
      <c r="H182" s="296"/>
      <c r="I182" s="6">
        <v>2699</v>
      </c>
      <c r="J182" s="6">
        <f t="shared" si="56"/>
        <v>0</v>
      </c>
      <c r="K182" s="332">
        <f>Итого!$B$17</f>
        <v>0</v>
      </c>
      <c r="L182" s="8">
        <f t="shared" si="55"/>
        <v>2699</v>
      </c>
      <c r="M182" s="8">
        <f t="shared" si="52"/>
        <v>0</v>
      </c>
    </row>
    <row r="183" spans="1:90" ht="15" customHeight="1">
      <c r="A183" s="507"/>
      <c r="B183" s="517"/>
      <c r="C183" s="518"/>
      <c r="D183" s="577"/>
      <c r="E183" s="578"/>
      <c r="F183" s="510"/>
      <c r="G183" s="13">
        <v>50</v>
      </c>
      <c r="H183" s="296"/>
      <c r="I183" s="6">
        <v>2699</v>
      </c>
      <c r="J183" s="6">
        <f t="shared" si="56"/>
        <v>0</v>
      </c>
      <c r="K183" s="332">
        <f>Итого!$B$17</f>
        <v>0</v>
      </c>
      <c r="L183" s="8">
        <f t="shared" ref="L183:L305" si="57">PRODUCT(I183,1-K183)</f>
        <v>2699</v>
      </c>
      <c r="M183" s="8">
        <f t="shared" si="52"/>
        <v>0</v>
      </c>
    </row>
    <row r="184" spans="1:90" ht="15" customHeight="1">
      <c r="A184" s="507"/>
      <c r="B184" s="517"/>
      <c r="C184" s="518"/>
      <c r="D184" s="577"/>
      <c r="E184" s="578"/>
      <c r="F184" s="510"/>
      <c r="G184" s="13">
        <v>52</v>
      </c>
      <c r="H184" s="296"/>
      <c r="I184" s="6">
        <v>2699</v>
      </c>
      <c r="J184" s="6">
        <f t="shared" si="56"/>
        <v>0</v>
      </c>
      <c r="K184" s="332">
        <f>Итого!$B$17</f>
        <v>0</v>
      </c>
      <c r="L184" s="8">
        <f t="shared" si="57"/>
        <v>2699</v>
      </c>
      <c r="M184" s="8">
        <f t="shared" si="52"/>
        <v>0</v>
      </c>
    </row>
    <row r="185" spans="1:90" ht="15.6" customHeight="1">
      <c r="A185" s="507"/>
      <c r="B185" s="517"/>
      <c r="C185" s="518"/>
      <c r="D185" s="577"/>
      <c r="E185" s="578"/>
      <c r="F185" s="510"/>
      <c r="G185" s="13">
        <v>54</v>
      </c>
      <c r="H185" s="296"/>
      <c r="I185" s="6">
        <v>2699</v>
      </c>
      <c r="J185" s="6">
        <f>I185*H185</f>
        <v>0</v>
      </c>
      <c r="K185" s="332">
        <f>Итого!$B$17</f>
        <v>0</v>
      </c>
      <c r="L185" s="8">
        <f>PRODUCT(I185,1-K185)</f>
        <v>2699</v>
      </c>
      <c r="M185" s="8">
        <f>L185*H185</f>
        <v>0</v>
      </c>
    </row>
    <row r="186" spans="1:90" s="250" customFormat="1" ht="15.6" customHeight="1">
      <c r="A186" s="508"/>
      <c r="B186" s="529"/>
      <c r="C186" s="530"/>
      <c r="D186" s="579"/>
      <c r="E186" s="580"/>
      <c r="F186" s="519"/>
      <c r="G186" s="13">
        <v>56</v>
      </c>
      <c r="H186" s="296"/>
      <c r="I186" s="6">
        <v>2699</v>
      </c>
      <c r="J186" s="6">
        <f t="shared" si="56"/>
        <v>0</v>
      </c>
      <c r="K186" s="332">
        <f>Итого!$B$17</f>
        <v>0</v>
      </c>
      <c r="L186" s="8">
        <f t="shared" si="57"/>
        <v>2699</v>
      </c>
      <c r="M186" s="8">
        <f t="shared" si="52"/>
        <v>0</v>
      </c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</row>
    <row r="187" spans="1:90" ht="18.600000000000001" customHeight="1">
      <c r="A187" s="532" t="s">
        <v>93</v>
      </c>
      <c r="B187" s="515" t="s">
        <v>122</v>
      </c>
      <c r="C187" s="516"/>
      <c r="D187" s="511" t="s">
        <v>708</v>
      </c>
      <c r="E187" s="512"/>
      <c r="F187" s="595"/>
      <c r="G187" s="11"/>
      <c r="H187" s="254">
        <f>H190+H191+H192+H193+H194+H195+H196+H197+H199</f>
        <v>0</v>
      </c>
      <c r="I187" s="5"/>
      <c r="J187" s="5">
        <f>J190+J191+J192+J193+J194+J195+J196+J197+J199</f>
        <v>0</v>
      </c>
      <c r="K187" s="112"/>
      <c r="L187" s="10"/>
      <c r="M187" s="7">
        <f>SUM(M190:M199)</f>
        <v>0</v>
      </c>
    </row>
    <row r="188" spans="1:90" ht="15" customHeight="1">
      <c r="A188" s="507"/>
      <c r="B188" s="584"/>
      <c r="C188" s="585"/>
      <c r="D188" s="588"/>
      <c r="E188" s="589"/>
      <c r="F188" s="649"/>
      <c r="G188" s="13">
        <v>34</v>
      </c>
      <c r="H188" s="296"/>
      <c r="I188" s="6">
        <v>2699</v>
      </c>
      <c r="J188" s="6">
        <f>I188*H188</f>
        <v>0</v>
      </c>
      <c r="K188" s="332">
        <f>Итого!$B$17</f>
        <v>0</v>
      </c>
      <c r="L188" s="8">
        <f>PRODUCT(I188,1-K188)</f>
        <v>2699</v>
      </c>
      <c r="M188" s="8">
        <f>L188*H188</f>
        <v>0</v>
      </c>
    </row>
    <row r="189" spans="1:90" s="250" customFormat="1" ht="15" customHeight="1">
      <c r="A189" s="507"/>
      <c r="B189" s="584"/>
      <c r="C189" s="585"/>
      <c r="D189" s="588"/>
      <c r="E189" s="589"/>
      <c r="F189" s="649"/>
      <c r="G189" s="13">
        <v>36</v>
      </c>
      <c r="H189" s="296"/>
      <c r="I189" s="6">
        <v>2699</v>
      </c>
      <c r="J189" s="6">
        <f>I189*H189</f>
        <v>0</v>
      </c>
      <c r="K189" s="332">
        <f>Итого!$B$17</f>
        <v>0</v>
      </c>
      <c r="L189" s="8">
        <f>PRODUCT(I189,1-K189)</f>
        <v>2699</v>
      </c>
      <c r="M189" s="8">
        <f>L189*H189</f>
        <v>0</v>
      </c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</row>
    <row r="190" spans="1:90" s="250" customFormat="1" ht="15" customHeight="1">
      <c r="A190" s="507"/>
      <c r="B190" s="517"/>
      <c r="C190" s="518"/>
      <c r="D190" s="577"/>
      <c r="E190" s="578"/>
      <c r="F190" s="510"/>
      <c r="G190" s="13">
        <v>38</v>
      </c>
      <c r="H190" s="296"/>
      <c r="I190" s="6">
        <v>2699</v>
      </c>
      <c r="J190" s="6">
        <f>I190*H190</f>
        <v>0</v>
      </c>
      <c r="K190" s="332">
        <f>Итого!$B$17</f>
        <v>0</v>
      </c>
      <c r="L190" s="8">
        <f t="shared" si="57"/>
        <v>2699</v>
      </c>
      <c r="M190" s="8">
        <f t="shared" si="52"/>
        <v>0</v>
      </c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</row>
    <row r="191" spans="1:90" ht="15" customHeight="1">
      <c r="A191" s="507"/>
      <c r="B191" s="517"/>
      <c r="C191" s="518"/>
      <c r="D191" s="577"/>
      <c r="E191" s="578"/>
      <c r="F191" s="510"/>
      <c r="G191" s="13">
        <v>40</v>
      </c>
      <c r="H191" s="296"/>
      <c r="I191" s="6">
        <v>2699</v>
      </c>
      <c r="J191" s="6">
        <f t="shared" ref="J191:J199" si="58">I191*H191</f>
        <v>0</v>
      </c>
      <c r="K191" s="332">
        <f>Итого!$B$17</f>
        <v>0</v>
      </c>
      <c r="L191" s="8">
        <f t="shared" si="57"/>
        <v>2699</v>
      </c>
      <c r="M191" s="8">
        <f t="shared" si="52"/>
        <v>0</v>
      </c>
    </row>
    <row r="192" spans="1:90" ht="15" customHeight="1">
      <c r="A192" s="507"/>
      <c r="B192" s="517"/>
      <c r="C192" s="518"/>
      <c r="D192" s="577"/>
      <c r="E192" s="578"/>
      <c r="F192" s="510"/>
      <c r="G192" s="13">
        <v>42</v>
      </c>
      <c r="H192" s="296"/>
      <c r="I192" s="6">
        <v>2699</v>
      </c>
      <c r="J192" s="6">
        <f t="shared" si="58"/>
        <v>0</v>
      </c>
      <c r="K192" s="332">
        <f>Итого!$B$17</f>
        <v>0</v>
      </c>
      <c r="L192" s="8">
        <f t="shared" si="57"/>
        <v>2699</v>
      </c>
      <c r="M192" s="8">
        <f t="shared" si="52"/>
        <v>0</v>
      </c>
    </row>
    <row r="193" spans="1:90" ht="15" customHeight="1">
      <c r="A193" s="507"/>
      <c r="B193" s="517"/>
      <c r="C193" s="518"/>
      <c r="D193" s="577"/>
      <c r="E193" s="578"/>
      <c r="F193" s="510"/>
      <c r="G193" s="13">
        <v>44</v>
      </c>
      <c r="H193" s="296"/>
      <c r="I193" s="6">
        <v>2699</v>
      </c>
      <c r="J193" s="6">
        <f t="shared" si="58"/>
        <v>0</v>
      </c>
      <c r="K193" s="332">
        <f>Итого!$B$17</f>
        <v>0</v>
      </c>
      <c r="L193" s="8">
        <f t="shared" si="57"/>
        <v>2699</v>
      </c>
      <c r="M193" s="8">
        <f t="shared" si="52"/>
        <v>0</v>
      </c>
    </row>
    <row r="194" spans="1:90" ht="15" customHeight="1">
      <c r="A194" s="507"/>
      <c r="B194" s="517"/>
      <c r="C194" s="518"/>
      <c r="D194" s="577"/>
      <c r="E194" s="578"/>
      <c r="F194" s="510"/>
      <c r="G194" s="13">
        <v>46</v>
      </c>
      <c r="H194" s="296"/>
      <c r="I194" s="6">
        <v>2699</v>
      </c>
      <c r="J194" s="6">
        <f t="shared" si="58"/>
        <v>0</v>
      </c>
      <c r="K194" s="332">
        <f>Итого!$B$17</f>
        <v>0</v>
      </c>
      <c r="L194" s="8">
        <f t="shared" si="57"/>
        <v>2699</v>
      </c>
      <c r="M194" s="8">
        <f t="shared" si="52"/>
        <v>0</v>
      </c>
    </row>
    <row r="195" spans="1:90" ht="15" customHeight="1">
      <c r="A195" s="507"/>
      <c r="B195" s="517"/>
      <c r="C195" s="518"/>
      <c r="D195" s="577"/>
      <c r="E195" s="578"/>
      <c r="F195" s="510"/>
      <c r="G195" s="13">
        <v>48</v>
      </c>
      <c r="H195" s="296"/>
      <c r="I195" s="6">
        <v>2699</v>
      </c>
      <c r="J195" s="6">
        <f t="shared" si="58"/>
        <v>0</v>
      </c>
      <c r="K195" s="332">
        <f>Итого!$B$17</f>
        <v>0</v>
      </c>
      <c r="L195" s="8">
        <f t="shared" si="57"/>
        <v>2699</v>
      </c>
      <c r="M195" s="8">
        <f t="shared" si="52"/>
        <v>0</v>
      </c>
    </row>
    <row r="196" spans="1:90" ht="15" customHeight="1">
      <c r="A196" s="507"/>
      <c r="B196" s="517"/>
      <c r="C196" s="518"/>
      <c r="D196" s="577"/>
      <c r="E196" s="578"/>
      <c r="F196" s="510"/>
      <c r="G196" s="13">
        <v>50</v>
      </c>
      <c r="H196" s="296"/>
      <c r="I196" s="6">
        <v>2699</v>
      </c>
      <c r="J196" s="6">
        <f t="shared" si="58"/>
        <v>0</v>
      </c>
      <c r="K196" s="332">
        <f>Итого!$B$17</f>
        <v>0</v>
      </c>
      <c r="L196" s="8">
        <f t="shared" si="57"/>
        <v>2699</v>
      </c>
      <c r="M196" s="8">
        <f t="shared" si="52"/>
        <v>0</v>
      </c>
    </row>
    <row r="197" spans="1:90" ht="15" customHeight="1">
      <c r="A197" s="507"/>
      <c r="B197" s="517"/>
      <c r="C197" s="518"/>
      <c r="D197" s="577"/>
      <c r="E197" s="578"/>
      <c r="F197" s="510"/>
      <c r="G197" s="13">
        <v>52</v>
      </c>
      <c r="H197" s="296"/>
      <c r="I197" s="6">
        <v>2699</v>
      </c>
      <c r="J197" s="6">
        <f t="shared" si="58"/>
        <v>0</v>
      </c>
      <c r="K197" s="332">
        <f>Итого!$B$17</f>
        <v>0</v>
      </c>
      <c r="L197" s="8">
        <f t="shared" si="57"/>
        <v>2699</v>
      </c>
      <c r="M197" s="8">
        <f t="shared" si="52"/>
        <v>0</v>
      </c>
    </row>
    <row r="198" spans="1:90" ht="15" customHeight="1">
      <c r="A198" s="507"/>
      <c r="B198" s="517"/>
      <c r="C198" s="518"/>
      <c r="D198" s="577"/>
      <c r="E198" s="578"/>
      <c r="F198" s="510"/>
      <c r="G198" s="13">
        <v>54</v>
      </c>
      <c r="H198" s="296"/>
      <c r="I198" s="6">
        <v>2699</v>
      </c>
      <c r="J198" s="6">
        <f>I198*H198</f>
        <v>0</v>
      </c>
      <c r="K198" s="332">
        <f>Итого!$B$17</f>
        <v>0</v>
      </c>
      <c r="L198" s="8">
        <f>PRODUCT(I198,1-K198)</f>
        <v>2699</v>
      </c>
      <c r="M198" s="8">
        <f>L198*H198</f>
        <v>0</v>
      </c>
    </row>
    <row r="199" spans="1:90" s="250" customFormat="1" ht="15" customHeight="1">
      <c r="A199" s="508"/>
      <c r="B199" s="529"/>
      <c r="C199" s="530"/>
      <c r="D199" s="579"/>
      <c r="E199" s="580"/>
      <c r="F199" s="519"/>
      <c r="G199" s="13">
        <v>56</v>
      </c>
      <c r="H199" s="296"/>
      <c r="I199" s="6">
        <v>2699</v>
      </c>
      <c r="J199" s="6">
        <f t="shared" si="58"/>
        <v>0</v>
      </c>
      <c r="K199" s="332">
        <f>Итого!$B$17</f>
        <v>0</v>
      </c>
      <c r="L199" s="8">
        <f t="shared" si="57"/>
        <v>2699</v>
      </c>
      <c r="M199" s="8">
        <f t="shared" si="52"/>
        <v>0</v>
      </c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</row>
    <row r="200" spans="1:90" s="360" customFormat="1" ht="15" customHeight="1">
      <c r="A200" s="506" t="s">
        <v>699</v>
      </c>
      <c r="B200" s="515" t="s">
        <v>122</v>
      </c>
      <c r="C200" s="516"/>
      <c r="D200" s="511" t="s">
        <v>707</v>
      </c>
      <c r="E200" s="512"/>
      <c r="F200" s="595"/>
      <c r="G200" s="11"/>
      <c r="H200" s="254">
        <f>H203+H204+H205+H206+H207+H208+H209+H210+H212</f>
        <v>0</v>
      </c>
      <c r="I200" s="5"/>
      <c r="J200" s="5">
        <f>J203+J204+J205+J206+J207+J208+J209+J210+J212</f>
        <v>0</v>
      </c>
      <c r="K200" s="112"/>
      <c r="L200" s="10"/>
      <c r="M200" s="7">
        <f>SUM(M203:M212)</f>
        <v>0</v>
      </c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</row>
    <row r="201" spans="1:90" s="360" customFormat="1" ht="15" customHeight="1">
      <c r="A201" s="507"/>
      <c r="B201" s="584"/>
      <c r="C201" s="585"/>
      <c r="D201" s="588"/>
      <c r="E201" s="589"/>
      <c r="F201" s="649"/>
      <c r="G201" s="13">
        <v>34</v>
      </c>
      <c r="H201" s="296"/>
      <c r="I201" s="6">
        <v>2699</v>
      </c>
      <c r="J201" s="6">
        <f>I201*H201</f>
        <v>0</v>
      </c>
      <c r="K201" s="332">
        <f>Итого!$B$17</f>
        <v>0</v>
      </c>
      <c r="L201" s="8">
        <f>PRODUCT(I201,1-K201)</f>
        <v>2699</v>
      </c>
      <c r="M201" s="8">
        <f>L201*H201</f>
        <v>0</v>
      </c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</row>
    <row r="202" spans="1:90" s="360" customFormat="1" ht="15" customHeight="1">
      <c r="A202" s="507"/>
      <c r="B202" s="584"/>
      <c r="C202" s="585"/>
      <c r="D202" s="588"/>
      <c r="E202" s="589"/>
      <c r="F202" s="649"/>
      <c r="G202" s="13">
        <v>36</v>
      </c>
      <c r="H202" s="296"/>
      <c r="I202" s="6">
        <v>2699</v>
      </c>
      <c r="J202" s="6">
        <f>I202*H202</f>
        <v>0</v>
      </c>
      <c r="K202" s="332">
        <f>Итого!$B$17</f>
        <v>0</v>
      </c>
      <c r="L202" s="8">
        <f>PRODUCT(I202,1-K202)</f>
        <v>2699</v>
      </c>
      <c r="M202" s="8">
        <f>L202*H202</f>
        <v>0</v>
      </c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</row>
    <row r="203" spans="1:90" s="360" customFormat="1" ht="15" customHeight="1">
      <c r="A203" s="507"/>
      <c r="B203" s="517"/>
      <c r="C203" s="518"/>
      <c r="D203" s="577"/>
      <c r="E203" s="578"/>
      <c r="F203" s="510"/>
      <c r="G203" s="13">
        <v>38</v>
      </c>
      <c r="H203" s="296"/>
      <c r="I203" s="6">
        <v>2699</v>
      </c>
      <c r="J203" s="6">
        <f>I203*H203</f>
        <v>0</v>
      </c>
      <c r="K203" s="332">
        <f>Итого!$B$17</f>
        <v>0</v>
      </c>
      <c r="L203" s="8">
        <f t="shared" ref="L203:L210" si="59">PRODUCT(I203,1-K203)</f>
        <v>2699</v>
      </c>
      <c r="M203" s="8">
        <f t="shared" ref="M203:M210" si="60">L203*H203</f>
        <v>0</v>
      </c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</row>
    <row r="204" spans="1:90" s="360" customFormat="1" ht="15" customHeight="1">
      <c r="A204" s="507"/>
      <c r="B204" s="517"/>
      <c r="C204" s="518"/>
      <c r="D204" s="577"/>
      <c r="E204" s="578"/>
      <c r="F204" s="510"/>
      <c r="G204" s="13">
        <v>40</v>
      </c>
      <c r="H204" s="296"/>
      <c r="I204" s="6">
        <v>2699</v>
      </c>
      <c r="J204" s="6">
        <f t="shared" ref="J204:J210" si="61">I204*H204</f>
        <v>0</v>
      </c>
      <c r="K204" s="332">
        <f>Итого!$B$17</f>
        <v>0</v>
      </c>
      <c r="L204" s="8">
        <f t="shared" si="59"/>
        <v>2699</v>
      </c>
      <c r="M204" s="8">
        <f t="shared" si="60"/>
        <v>0</v>
      </c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</row>
    <row r="205" spans="1:90" s="360" customFormat="1" ht="15" customHeight="1">
      <c r="A205" s="507"/>
      <c r="B205" s="517"/>
      <c r="C205" s="518"/>
      <c r="D205" s="577"/>
      <c r="E205" s="578"/>
      <c r="F205" s="510"/>
      <c r="G205" s="13">
        <v>42</v>
      </c>
      <c r="H205" s="296"/>
      <c r="I205" s="6">
        <v>2699</v>
      </c>
      <c r="J205" s="6">
        <f t="shared" si="61"/>
        <v>0</v>
      </c>
      <c r="K205" s="332">
        <f>Итого!$B$17</f>
        <v>0</v>
      </c>
      <c r="L205" s="8">
        <f t="shared" si="59"/>
        <v>2699</v>
      </c>
      <c r="M205" s="8">
        <f t="shared" si="60"/>
        <v>0</v>
      </c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</row>
    <row r="206" spans="1:90" s="360" customFormat="1" ht="15" customHeight="1">
      <c r="A206" s="507"/>
      <c r="B206" s="517"/>
      <c r="C206" s="518"/>
      <c r="D206" s="577"/>
      <c r="E206" s="578"/>
      <c r="F206" s="510"/>
      <c r="G206" s="13">
        <v>44</v>
      </c>
      <c r="H206" s="296"/>
      <c r="I206" s="6">
        <v>2699</v>
      </c>
      <c r="J206" s="6">
        <f t="shared" si="61"/>
        <v>0</v>
      </c>
      <c r="K206" s="332">
        <f>Итого!$B$17</f>
        <v>0</v>
      </c>
      <c r="L206" s="8">
        <f t="shared" si="59"/>
        <v>2699</v>
      </c>
      <c r="M206" s="8">
        <f t="shared" si="60"/>
        <v>0</v>
      </c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</row>
    <row r="207" spans="1:90" s="360" customFormat="1" ht="15" customHeight="1">
      <c r="A207" s="507"/>
      <c r="B207" s="517"/>
      <c r="C207" s="518"/>
      <c r="D207" s="577"/>
      <c r="E207" s="578"/>
      <c r="F207" s="510"/>
      <c r="G207" s="13">
        <v>46</v>
      </c>
      <c r="H207" s="296"/>
      <c r="I207" s="6">
        <v>2699</v>
      </c>
      <c r="J207" s="6">
        <f t="shared" si="61"/>
        <v>0</v>
      </c>
      <c r="K207" s="332">
        <f>Итого!$B$17</f>
        <v>0</v>
      </c>
      <c r="L207" s="8">
        <f t="shared" si="59"/>
        <v>2699</v>
      </c>
      <c r="M207" s="8">
        <f t="shared" si="60"/>
        <v>0</v>
      </c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</row>
    <row r="208" spans="1:90" s="360" customFormat="1" ht="15" customHeight="1">
      <c r="A208" s="507"/>
      <c r="B208" s="517"/>
      <c r="C208" s="518"/>
      <c r="D208" s="577"/>
      <c r="E208" s="578"/>
      <c r="F208" s="510"/>
      <c r="G208" s="13">
        <v>48</v>
      </c>
      <c r="H208" s="296"/>
      <c r="I208" s="6">
        <v>2699</v>
      </c>
      <c r="J208" s="6">
        <f t="shared" si="61"/>
        <v>0</v>
      </c>
      <c r="K208" s="332">
        <f>Итого!$B$17</f>
        <v>0</v>
      </c>
      <c r="L208" s="8">
        <f t="shared" si="59"/>
        <v>2699</v>
      </c>
      <c r="M208" s="8">
        <f t="shared" si="60"/>
        <v>0</v>
      </c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</row>
    <row r="209" spans="1:90" s="360" customFormat="1" ht="15" customHeight="1">
      <c r="A209" s="507"/>
      <c r="B209" s="517"/>
      <c r="C209" s="518"/>
      <c r="D209" s="577"/>
      <c r="E209" s="578"/>
      <c r="F209" s="510"/>
      <c r="G209" s="13">
        <v>50</v>
      </c>
      <c r="H209" s="296"/>
      <c r="I209" s="6">
        <v>2699</v>
      </c>
      <c r="J209" s="6">
        <f t="shared" si="61"/>
        <v>0</v>
      </c>
      <c r="K209" s="332">
        <f>Итого!$B$17</f>
        <v>0</v>
      </c>
      <c r="L209" s="8">
        <f t="shared" si="59"/>
        <v>2699</v>
      </c>
      <c r="M209" s="8">
        <f t="shared" si="60"/>
        <v>0</v>
      </c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</row>
    <row r="210" spans="1:90" s="360" customFormat="1" ht="15" customHeight="1">
      <c r="A210" s="507"/>
      <c r="B210" s="517"/>
      <c r="C210" s="518"/>
      <c r="D210" s="577"/>
      <c r="E210" s="578"/>
      <c r="F210" s="510"/>
      <c r="G210" s="13">
        <v>52</v>
      </c>
      <c r="H210" s="296"/>
      <c r="I210" s="6">
        <v>2699</v>
      </c>
      <c r="J210" s="6">
        <f t="shared" si="61"/>
        <v>0</v>
      </c>
      <c r="K210" s="332">
        <f>Итого!$B$17</f>
        <v>0</v>
      </c>
      <c r="L210" s="8">
        <f t="shared" si="59"/>
        <v>2699</v>
      </c>
      <c r="M210" s="8">
        <f t="shared" si="60"/>
        <v>0</v>
      </c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</row>
    <row r="211" spans="1:90" s="360" customFormat="1" ht="15" customHeight="1">
      <c r="A211" s="507"/>
      <c r="B211" s="517"/>
      <c r="C211" s="518"/>
      <c r="D211" s="577"/>
      <c r="E211" s="578"/>
      <c r="F211" s="510"/>
      <c r="G211" s="13">
        <v>54</v>
      </c>
      <c r="H211" s="296"/>
      <c r="I211" s="6">
        <v>2699</v>
      </c>
      <c r="J211" s="6">
        <f>I211*H211</f>
        <v>0</v>
      </c>
      <c r="K211" s="332">
        <f>Итого!$B$17</f>
        <v>0</v>
      </c>
      <c r="L211" s="8">
        <f>PRODUCT(I211,1-K211)</f>
        <v>2699</v>
      </c>
      <c r="M211" s="8">
        <f>L211*H211</f>
        <v>0</v>
      </c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</row>
    <row r="212" spans="1:90" s="360" customFormat="1" ht="15" customHeight="1">
      <c r="A212" s="508"/>
      <c r="B212" s="529"/>
      <c r="C212" s="530"/>
      <c r="D212" s="579"/>
      <c r="E212" s="580"/>
      <c r="F212" s="519"/>
      <c r="G212" s="13">
        <v>56</v>
      </c>
      <c r="H212" s="296"/>
      <c r="I212" s="6">
        <v>2699</v>
      </c>
      <c r="J212" s="6">
        <f t="shared" ref="J212" si="62">I212*H212</f>
        <v>0</v>
      </c>
      <c r="K212" s="332">
        <f>Итого!$B$17</f>
        <v>0</v>
      </c>
      <c r="L212" s="8">
        <f t="shared" ref="L212" si="63">PRODUCT(I212,1-K212)</f>
        <v>2699</v>
      </c>
      <c r="M212" s="8">
        <f t="shared" ref="M212" si="64">L212*H212</f>
        <v>0</v>
      </c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</row>
    <row r="213" spans="1:90" s="360" customFormat="1" ht="15" customHeight="1">
      <c r="A213" s="506" t="s">
        <v>700</v>
      </c>
      <c r="B213" s="515" t="s">
        <v>122</v>
      </c>
      <c r="C213" s="516"/>
      <c r="D213" s="511" t="s">
        <v>703</v>
      </c>
      <c r="E213" s="512"/>
      <c r="F213" s="595"/>
      <c r="G213" s="11"/>
      <c r="H213" s="254">
        <f>H216+H217+H218+H219+H220+H221+H222+H223+H225</f>
        <v>0</v>
      </c>
      <c r="I213" s="5"/>
      <c r="J213" s="5">
        <f>J216+J217+J218+J219+J220+J221+J222+J223+J225</f>
        <v>0</v>
      </c>
      <c r="K213" s="112"/>
      <c r="L213" s="10"/>
      <c r="M213" s="7">
        <f>SUM(M216:M225)</f>
        <v>0</v>
      </c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</row>
    <row r="214" spans="1:90" s="360" customFormat="1" ht="15" customHeight="1">
      <c r="A214" s="507"/>
      <c r="B214" s="584"/>
      <c r="C214" s="585"/>
      <c r="D214" s="588"/>
      <c r="E214" s="589"/>
      <c r="F214" s="649"/>
      <c r="G214" s="13">
        <v>34</v>
      </c>
      <c r="H214" s="296"/>
      <c r="I214" s="6">
        <v>2699</v>
      </c>
      <c r="J214" s="6">
        <f>I214*H214</f>
        <v>0</v>
      </c>
      <c r="K214" s="332">
        <f>Итого!$B$17</f>
        <v>0</v>
      </c>
      <c r="L214" s="8">
        <f>PRODUCT(I214,1-K214)</f>
        <v>2699</v>
      </c>
      <c r="M214" s="8">
        <f>L214*H214</f>
        <v>0</v>
      </c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</row>
    <row r="215" spans="1:90" s="360" customFormat="1" ht="15" customHeight="1">
      <c r="A215" s="507"/>
      <c r="B215" s="584"/>
      <c r="C215" s="585"/>
      <c r="D215" s="588"/>
      <c r="E215" s="589"/>
      <c r="F215" s="649"/>
      <c r="G215" s="13">
        <v>36</v>
      </c>
      <c r="H215" s="296"/>
      <c r="I215" s="6">
        <v>2699</v>
      </c>
      <c r="J215" s="6">
        <f>I215*H215</f>
        <v>0</v>
      </c>
      <c r="K215" s="332">
        <f>Итого!$B$17</f>
        <v>0</v>
      </c>
      <c r="L215" s="8">
        <f>PRODUCT(I215,1-K215)</f>
        <v>2699</v>
      </c>
      <c r="M215" s="8">
        <f>L215*H215</f>
        <v>0</v>
      </c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</row>
    <row r="216" spans="1:90" s="360" customFormat="1" ht="15" customHeight="1">
      <c r="A216" s="507"/>
      <c r="B216" s="517"/>
      <c r="C216" s="518"/>
      <c r="D216" s="577"/>
      <c r="E216" s="578"/>
      <c r="F216" s="510"/>
      <c r="G216" s="13">
        <v>38</v>
      </c>
      <c r="H216" s="296"/>
      <c r="I216" s="6">
        <v>2699</v>
      </c>
      <c r="J216" s="6">
        <f>I216*H216</f>
        <v>0</v>
      </c>
      <c r="K216" s="332">
        <f>Итого!$B$17</f>
        <v>0</v>
      </c>
      <c r="L216" s="8">
        <f t="shared" ref="L216:L223" si="65">PRODUCT(I216,1-K216)</f>
        <v>2699</v>
      </c>
      <c r="M216" s="8">
        <f t="shared" ref="M216:M223" si="66">L216*H216</f>
        <v>0</v>
      </c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</row>
    <row r="217" spans="1:90" s="360" customFormat="1" ht="15" customHeight="1">
      <c r="A217" s="507"/>
      <c r="B217" s="517"/>
      <c r="C217" s="518"/>
      <c r="D217" s="577"/>
      <c r="E217" s="578"/>
      <c r="F217" s="510"/>
      <c r="G217" s="13">
        <v>40</v>
      </c>
      <c r="H217" s="296"/>
      <c r="I217" s="6">
        <v>2699</v>
      </c>
      <c r="J217" s="6">
        <f t="shared" ref="J217:J223" si="67">I217*H217</f>
        <v>0</v>
      </c>
      <c r="K217" s="332">
        <f>Итого!$B$17</f>
        <v>0</v>
      </c>
      <c r="L217" s="8">
        <f t="shared" si="65"/>
        <v>2699</v>
      </c>
      <c r="M217" s="8">
        <f t="shared" si="66"/>
        <v>0</v>
      </c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</row>
    <row r="218" spans="1:90" s="360" customFormat="1" ht="15" customHeight="1">
      <c r="A218" s="507"/>
      <c r="B218" s="517"/>
      <c r="C218" s="518"/>
      <c r="D218" s="577"/>
      <c r="E218" s="578"/>
      <c r="F218" s="510"/>
      <c r="G218" s="13">
        <v>42</v>
      </c>
      <c r="H218" s="296"/>
      <c r="I218" s="6">
        <v>2699</v>
      </c>
      <c r="J218" s="6">
        <f t="shared" si="67"/>
        <v>0</v>
      </c>
      <c r="K218" s="332">
        <f>Итого!$B$17</f>
        <v>0</v>
      </c>
      <c r="L218" s="8">
        <f t="shared" si="65"/>
        <v>2699</v>
      </c>
      <c r="M218" s="8">
        <f t="shared" si="66"/>
        <v>0</v>
      </c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</row>
    <row r="219" spans="1:90" s="360" customFormat="1" ht="15" customHeight="1">
      <c r="A219" s="507"/>
      <c r="B219" s="517"/>
      <c r="C219" s="518"/>
      <c r="D219" s="577"/>
      <c r="E219" s="578"/>
      <c r="F219" s="510"/>
      <c r="G219" s="13">
        <v>44</v>
      </c>
      <c r="H219" s="296"/>
      <c r="I219" s="6">
        <v>2699</v>
      </c>
      <c r="J219" s="6">
        <f t="shared" si="67"/>
        <v>0</v>
      </c>
      <c r="K219" s="332">
        <f>Итого!$B$17</f>
        <v>0</v>
      </c>
      <c r="L219" s="8">
        <f t="shared" si="65"/>
        <v>2699</v>
      </c>
      <c r="M219" s="8">
        <f t="shared" si="66"/>
        <v>0</v>
      </c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</row>
    <row r="220" spans="1:90" s="360" customFormat="1" ht="15" customHeight="1">
      <c r="A220" s="507"/>
      <c r="B220" s="517"/>
      <c r="C220" s="518"/>
      <c r="D220" s="577"/>
      <c r="E220" s="578"/>
      <c r="F220" s="510"/>
      <c r="G220" s="13">
        <v>46</v>
      </c>
      <c r="H220" s="296"/>
      <c r="I220" s="6">
        <v>2699</v>
      </c>
      <c r="J220" s="6">
        <f t="shared" si="67"/>
        <v>0</v>
      </c>
      <c r="K220" s="332">
        <f>Итого!$B$17</f>
        <v>0</v>
      </c>
      <c r="L220" s="8">
        <f t="shared" si="65"/>
        <v>2699</v>
      </c>
      <c r="M220" s="8">
        <f t="shared" si="66"/>
        <v>0</v>
      </c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</row>
    <row r="221" spans="1:90" s="360" customFormat="1" ht="15" customHeight="1">
      <c r="A221" s="507"/>
      <c r="B221" s="517"/>
      <c r="C221" s="518"/>
      <c r="D221" s="577"/>
      <c r="E221" s="578"/>
      <c r="F221" s="510"/>
      <c r="G221" s="13">
        <v>48</v>
      </c>
      <c r="H221" s="296"/>
      <c r="I221" s="6">
        <v>2699</v>
      </c>
      <c r="J221" s="6">
        <f t="shared" si="67"/>
        <v>0</v>
      </c>
      <c r="K221" s="332">
        <f>Итого!$B$17</f>
        <v>0</v>
      </c>
      <c r="L221" s="8">
        <f t="shared" si="65"/>
        <v>2699</v>
      </c>
      <c r="M221" s="8">
        <f t="shared" si="66"/>
        <v>0</v>
      </c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</row>
    <row r="222" spans="1:90" s="360" customFormat="1" ht="15" customHeight="1">
      <c r="A222" s="507"/>
      <c r="B222" s="517"/>
      <c r="C222" s="518"/>
      <c r="D222" s="577"/>
      <c r="E222" s="578"/>
      <c r="F222" s="510"/>
      <c r="G222" s="13">
        <v>50</v>
      </c>
      <c r="H222" s="296"/>
      <c r="I222" s="6">
        <v>2699</v>
      </c>
      <c r="J222" s="6">
        <f t="shared" si="67"/>
        <v>0</v>
      </c>
      <c r="K222" s="332">
        <f>Итого!$B$17</f>
        <v>0</v>
      </c>
      <c r="L222" s="8">
        <f t="shared" si="65"/>
        <v>2699</v>
      </c>
      <c r="M222" s="8">
        <f t="shared" si="66"/>
        <v>0</v>
      </c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</row>
    <row r="223" spans="1:90" s="360" customFormat="1" ht="15" customHeight="1">
      <c r="A223" s="507"/>
      <c r="B223" s="517"/>
      <c r="C223" s="518"/>
      <c r="D223" s="577"/>
      <c r="E223" s="578"/>
      <c r="F223" s="510"/>
      <c r="G223" s="13">
        <v>52</v>
      </c>
      <c r="H223" s="296"/>
      <c r="I223" s="6">
        <v>2699</v>
      </c>
      <c r="J223" s="6">
        <f t="shared" si="67"/>
        <v>0</v>
      </c>
      <c r="K223" s="332">
        <f>Итого!$B$17</f>
        <v>0</v>
      </c>
      <c r="L223" s="8">
        <f t="shared" si="65"/>
        <v>2699</v>
      </c>
      <c r="M223" s="8">
        <f t="shared" si="66"/>
        <v>0</v>
      </c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</row>
    <row r="224" spans="1:90" s="360" customFormat="1" ht="15" customHeight="1">
      <c r="A224" s="507"/>
      <c r="B224" s="517"/>
      <c r="C224" s="518"/>
      <c r="D224" s="577"/>
      <c r="E224" s="578"/>
      <c r="F224" s="510"/>
      <c r="G224" s="13">
        <v>54</v>
      </c>
      <c r="H224" s="296"/>
      <c r="I224" s="6">
        <v>2699</v>
      </c>
      <c r="J224" s="6">
        <f>I224*H224</f>
        <v>0</v>
      </c>
      <c r="K224" s="332">
        <f>Итого!$B$17</f>
        <v>0</v>
      </c>
      <c r="L224" s="8">
        <f>PRODUCT(I224,1-K224)</f>
        <v>2699</v>
      </c>
      <c r="M224" s="8">
        <f>L224*H224</f>
        <v>0</v>
      </c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</row>
    <row r="225" spans="1:90" s="360" customFormat="1" ht="15" customHeight="1">
      <c r="A225" s="508"/>
      <c r="B225" s="529"/>
      <c r="C225" s="530"/>
      <c r="D225" s="579"/>
      <c r="E225" s="580"/>
      <c r="F225" s="519"/>
      <c r="G225" s="13">
        <v>56</v>
      </c>
      <c r="H225" s="296"/>
      <c r="I225" s="6">
        <v>2699</v>
      </c>
      <c r="J225" s="6">
        <f t="shared" ref="J225" si="68">I225*H225</f>
        <v>0</v>
      </c>
      <c r="K225" s="332">
        <f>Итого!$B$17</f>
        <v>0</v>
      </c>
      <c r="L225" s="8">
        <f t="shared" ref="L225" si="69">PRODUCT(I225,1-K225)</f>
        <v>2699</v>
      </c>
      <c r="M225" s="8">
        <f t="shared" ref="M225" si="70">L225*H225</f>
        <v>0</v>
      </c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</row>
    <row r="226" spans="1:90" s="360" customFormat="1" ht="15" customHeight="1">
      <c r="A226" s="506" t="s">
        <v>701</v>
      </c>
      <c r="B226" s="515" t="s">
        <v>122</v>
      </c>
      <c r="C226" s="516"/>
      <c r="D226" s="511" t="s">
        <v>702</v>
      </c>
      <c r="E226" s="512"/>
      <c r="F226" s="595"/>
      <c r="G226" s="11"/>
      <c r="H226" s="254">
        <f>H229+H230+H231+H232+H233+H234+H235+H236+H238</f>
        <v>0</v>
      </c>
      <c r="I226" s="5"/>
      <c r="J226" s="5">
        <f>J229+J230+J231+J232+J233+J234+J235+J236+J238</f>
        <v>0</v>
      </c>
      <c r="K226" s="112"/>
      <c r="L226" s="10"/>
      <c r="M226" s="7">
        <f>SUM(M229:M238)</f>
        <v>0</v>
      </c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</row>
    <row r="227" spans="1:90" s="360" customFormat="1" ht="15" customHeight="1">
      <c r="A227" s="507"/>
      <c r="B227" s="584"/>
      <c r="C227" s="585"/>
      <c r="D227" s="588"/>
      <c r="E227" s="589"/>
      <c r="F227" s="649"/>
      <c r="G227" s="13">
        <v>34</v>
      </c>
      <c r="H227" s="296"/>
      <c r="I227" s="6">
        <v>2699</v>
      </c>
      <c r="J227" s="6">
        <f>I227*H227</f>
        <v>0</v>
      </c>
      <c r="K227" s="332">
        <f>Итого!$B$17</f>
        <v>0</v>
      </c>
      <c r="L227" s="8">
        <f>PRODUCT(I227,1-K227)</f>
        <v>2699</v>
      </c>
      <c r="M227" s="8">
        <f>L227*H227</f>
        <v>0</v>
      </c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</row>
    <row r="228" spans="1:90" s="360" customFormat="1" ht="15" customHeight="1">
      <c r="A228" s="507"/>
      <c r="B228" s="584"/>
      <c r="C228" s="585"/>
      <c r="D228" s="588"/>
      <c r="E228" s="589"/>
      <c r="F228" s="649"/>
      <c r="G228" s="13">
        <v>36</v>
      </c>
      <c r="H228" s="296"/>
      <c r="I228" s="6">
        <v>2699</v>
      </c>
      <c r="J228" s="6">
        <f>I228*H228</f>
        <v>0</v>
      </c>
      <c r="K228" s="332">
        <f>Итого!$B$17</f>
        <v>0</v>
      </c>
      <c r="L228" s="8">
        <f>PRODUCT(I228,1-K228)</f>
        <v>2699</v>
      </c>
      <c r="M228" s="8">
        <f>L228*H228</f>
        <v>0</v>
      </c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</row>
    <row r="229" spans="1:90" s="360" customFormat="1" ht="15" customHeight="1">
      <c r="A229" s="507"/>
      <c r="B229" s="517"/>
      <c r="C229" s="518"/>
      <c r="D229" s="577"/>
      <c r="E229" s="578"/>
      <c r="F229" s="510"/>
      <c r="G229" s="13">
        <v>38</v>
      </c>
      <c r="H229" s="296"/>
      <c r="I229" s="6">
        <v>2699</v>
      </c>
      <c r="J229" s="6">
        <f>I229*H229</f>
        <v>0</v>
      </c>
      <c r="K229" s="332">
        <f>Итого!$B$17</f>
        <v>0</v>
      </c>
      <c r="L229" s="8">
        <f t="shared" ref="L229:L236" si="71">PRODUCT(I229,1-K229)</f>
        <v>2699</v>
      </c>
      <c r="M229" s="8">
        <f t="shared" ref="M229:M236" si="72">L229*H229</f>
        <v>0</v>
      </c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</row>
    <row r="230" spans="1:90" s="360" customFormat="1" ht="15" customHeight="1">
      <c r="A230" s="507"/>
      <c r="B230" s="517"/>
      <c r="C230" s="518"/>
      <c r="D230" s="577"/>
      <c r="E230" s="578"/>
      <c r="F230" s="510"/>
      <c r="G230" s="13">
        <v>40</v>
      </c>
      <c r="H230" s="296"/>
      <c r="I230" s="6">
        <v>2699</v>
      </c>
      <c r="J230" s="6">
        <f t="shared" ref="J230:J236" si="73">I230*H230</f>
        <v>0</v>
      </c>
      <c r="K230" s="332">
        <f>Итого!$B$17</f>
        <v>0</v>
      </c>
      <c r="L230" s="8">
        <f t="shared" si="71"/>
        <v>2699</v>
      </c>
      <c r="M230" s="8">
        <f t="shared" si="72"/>
        <v>0</v>
      </c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</row>
    <row r="231" spans="1:90" s="360" customFormat="1" ht="15" customHeight="1">
      <c r="A231" s="507"/>
      <c r="B231" s="517"/>
      <c r="C231" s="518"/>
      <c r="D231" s="577"/>
      <c r="E231" s="578"/>
      <c r="F231" s="510"/>
      <c r="G231" s="13">
        <v>42</v>
      </c>
      <c r="H231" s="296"/>
      <c r="I231" s="6">
        <v>2699</v>
      </c>
      <c r="J231" s="6">
        <f t="shared" si="73"/>
        <v>0</v>
      </c>
      <c r="K231" s="332">
        <f>Итого!$B$17</f>
        <v>0</v>
      </c>
      <c r="L231" s="8">
        <f t="shared" si="71"/>
        <v>2699</v>
      </c>
      <c r="M231" s="8">
        <f t="shared" si="72"/>
        <v>0</v>
      </c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</row>
    <row r="232" spans="1:90" s="360" customFormat="1" ht="15" customHeight="1">
      <c r="A232" s="507"/>
      <c r="B232" s="517"/>
      <c r="C232" s="518"/>
      <c r="D232" s="577"/>
      <c r="E232" s="578"/>
      <c r="F232" s="510"/>
      <c r="G232" s="13">
        <v>44</v>
      </c>
      <c r="H232" s="296"/>
      <c r="I232" s="6">
        <v>2699</v>
      </c>
      <c r="J232" s="6">
        <f t="shared" si="73"/>
        <v>0</v>
      </c>
      <c r="K232" s="332">
        <f>Итого!$B$17</f>
        <v>0</v>
      </c>
      <c r="L232" s="8">
        <f t="shared" si="71"/>
        <v>2699</v>
      </c>
      <c r="M232" s="8">
        <f t="shared" si="72"/>
        <v>0</v>
      </c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</row>
    <row r="233" spans="1:90" s="360" customFormat="1" ht="15" customHeight="1">
      <c r="A233" s="507"/>
      <c r="B233" s="517"/>
      <c r="C233" s="518"/>
      <c r="D233" s="577"/>
      <c r="E233" s="578"/>
      <c r="F233" s="510"/>
      <c r="G233" s="13">
        <v>46</v>
      </c>
      <c r="H233" s="296"/>
      <c r="I233" s="6">
        <v>2699</v>
      </c>
      <c r="J233" s="6">
        <f t="shared" si="73"/>
        <v>0</v>
      </c>
      <c r="K233" s="332">
        <f>Итого!$B$17</f>
        <v>0</v>
      </c>
      <c r="L233" s="8">
        <f t="shared" si="71"/>
        <v>2699</v>
      </c>
      <c r="M233" s="8">
        <f t="shared" si="72"/>
        <v>0</v>
      </c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</row>
    <row r="234" spans="1:90" s="360" customFormat="1" ht="15" customHeight="1">
      <c r="A234" s="507"/>
      <c r="B234" s="517"/>
      <c r="C234" s="518"/>
      <c r="D234" s="577"/>
      <c r="E234" s="578"/>
      <c r="F234" s="510"/>
      <c r="G234" s="13">
        <v>48</v>
      </c>
      <c r="H234" s="296"/>
      <c r="I234" s="6">
        <v>2699</v>
      </c>
      <c r="J234" s="6">
        <f t="shared" si="73"/>
        <v>0</v>
      </c>
      <c r="K234" s="332">
        <f>Итого!$B$17</f>
        <v>0</v>
      </c>
      <c r="L234" s="8">
        <f t="shared" si="71"/>
        <v>2699</v>
      </c>
      <c r="M234" s="8">
        <f t="shared" si="72"/>
        <v>0</v>
      </c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</row>
    <row r="235" spans="1:90" s="360" customFormat="1" ht="15" customHeight="1">
      <c r="A235" s="507"/>
      <c r="B235" s="517"/>
      <c r="C235" s="518"/>
      <c r="D235" s="577"/>
      <c r="E235" s="578"/>
      <c r="F235" s="510"/>
      <c r="G235" s="13">
        <v>50</v>
      </c>
      <c r="H235" s="296"/>
      <c r="I235" s="6">
        <v>2699</v>
      </c>
      <c r="J235" s="6">
        <f t="shared" si="73"/>
        <v>0</v>
      </c>
      <c r="K235" s="332">
        <f>Итого!$B$17</f>
        <v>0</v>
      </c>
      <c r="L235" s="8">
        <f t="shared" si="71"/>
        <v>2699</v>
      </c>
      <c r="M235" s="8">
        <f t="shared" si="72"/>
        <v>0</v>
      </c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</row>
    <row r="236" spans="1:90" s="360" customFormat="1" ht="15" customHeight="1">
      <c r="A236" s="507"/>
      <c r="B236" s="517"/>
      <c r="C236" s="518"/>
      <c r="D236" s="577"/>
      <c r="E236" s="578"/>
      <c r="F236" s="510"/>
      <c r="G236" s="13">
        <v>52</v>
      </c>
      <c r="H236" s="296"/>
      <c r="I236" s="6">
        <v>2699</v>
      </c>
      <c r="J236" s="6">
        <f t="shared" si="73"/>
        <v>0</v>
      </c>
      <c r="K236" s="332">
        <f>Итого!$B$17</f>
        <v>0</v>
      </c>
      <c r="L236" s="8">
        <f t="shared" si="71"/>
        <v>2699</v>
      </c>
      <c r="M236" s="8">
        <f t="shared" si="72"/>
        <v>0</v>
      </c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</row>
    <row r="237" spans="1:90" s="360" customFormat="1" ht="15" customHeight="1">
      <c r="A237" s="507"/>
      <c r="B237" s="517"/>
      <c r="C237" s="518"/>
      <c r="D237" s="577"/>
      <c r="E237" s="578"/>
      <c r="F237" s="510"/>
      <c r="G237" s="13">
        <v>54</v>
      </c>
      <c r="H237" s="296"/>
      <c r="I237" s="6">
        <v>2699</v>
      </c>
      <c r="J237" s="6">
        <f>I237*H237</f>
        <v>0</v>
      </c>
      <c r="K237" s="332">
        <f>Итого!$B$17</f>
        <v>0</v>
      </c>
      <c r="L237" s="8">
        <f>PRODUCT(I237,1-K237)</f>
        <v>2699</v>
      </c>
      <c r="M237" s="8">
        <f>L237*H237</f>
        <v>0</v>
      </c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</row>
    <row r="238" spans="1:90" s="360" customFormat="1" ht="15" customHeight="1">
      <c r="A238" s="508"/>
      <c r="B238" s="529"/>
      <c r="C238" s="530"/>
      <c r="D238" s="579"/>
      <c r="E238" s="580"/>
      <c r="F238" s="519"/>
      <c r="G238" s="13">
        <v>56</v>
      </c>
      <c r="H238" s="296"/>
      <c r="I238" s="6">
        <v>2699</v>
      </c>
      <c r="J238" s="6">
        <f t="shared" ref="J238" si="74">I238*H238</f>
        <v>0</v>
      </c>
      <c r="K238" s="332">
        <f>Итого!$B$17</f>
        <v>0</v>
      </c>
      <c r="L238" s="8">
        <f t="shared" ref="L238" si="75">PRODUCT(I238,1-K238)</f>
        <v>2699</v>
      </c>
      <c r="M238" s="8">
        <f t="shared" ref="M238" si="76">L238*H238</f>
        <v>0</v>
      </c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</row>
    <row r="239" spans="1:90" s="360" customFormat="1" ht="15" customHeight="1">
      <c r="A239" s="506" t="s">
        <v>704</v>
      </c>
      <c r="B239" s="515" t="s">
        <v>122</v>
      </c>
      <c r="C239" s="516"/>
      <c r="D239" s="511" t="s">
        <v>705</v>
      </c>
      <c r="E239" s="512"/>
      <c r="F239" s="595"/>
      <c r="G239" s="11"/>
      <c r="H239" s="254">
        <f>H242+H243+H244+H245+H246+H247+H248+H249+H251</f>
        <v>0</v>
      </c>
      <c r="I239" s="5"/>
      <c r="J239" s="5">
        <f>J242+J243+J244+J245+J246+J247+J248+J249+J251</f>
        <v>0</v>
      </c>
      <c r="K239" s="112"/>
      <c r="L239" s="10"/>
      <c r="M239" s="7">
        <f>SUM(M242:M251)</f>
        <v>0</v>
      </c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</row>
    <row r="240" spans="1:90" s="360" customFormat="1" ht="15" customHeight="1">
      <c r="A240" s="507"/>
      <c r="B240" s="584"/>
      <c r="C240" s="585"/>
      <c r="D240" s="588"/>
      <c r="E240" s="589"/>
      <c r="F240" s="649"/>
      <c r="G240" s="13">
        <v>34</v>
      </c>
      <c r="H240" s="296"/>
      <c r="I240" s="6">
        <v>2699</v>
      </c>
      <c r="J240" s="6">
        <f>I240*H240</f>
        <v>0</v>
      </c>
      <c r="K240" s="332">
        <f>Итого!$B$17</f>
        <v>0</v>
      </c>
      <c r="L240" s="8">
        <f>PRODUCT(I240,1-K240)</f>
        <v>2699</v>
      </c>
      <c r="M240" s="8">
        <f>L240*H240</f>
        <v>0</v>
      </c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</row>
    <row r="241" spans="1:90" s="360" customFormat="1" ht="15" customHeight="1">
      <c r="A241" s="507"/>
      <c r="B241" s="584"/>
      <c r="C241" s="585"/>
      <c r="D241" s="588"/>
      <c r="E241" s="589"/>
      <c r="F241" s="649"/>
      <c r="G241" s="13">
        <v>36</v>
      </c>
      <c r="H241" s="296"/>
      <c r="I241" s="6">
        <v>2699</v>
      </c>
      <c r="J241" s="6">
        <f>I241*H241</f>
        <v>0</v>
      </c>
      <c r="K241" s="332">
        <f>Итого!$B$17</f>
        <v>0</v>
      </c>
      <c r="L241" s="8">
        <f>PRODUCT(I241,1-K241)</f>
        <v>2699</v>
      </c>
      <c r="M241" s="8">
        <f>L241*H241</f>
        <v>0</v>
      </c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</row>
    <row r="242" spans="1:90" s="360" customFormat="1" ht="15" customHeight="1">
      <c r="A242" s="507"/>
      <c r="B242" s="517"/>
      <c r="C242" s="518"/>
      <c r="D242" s="577"/>
      <c r="E242" s="578"/>
      <c r="F242" s="510"/>
      <c r="G242" s="13">
        <v>38</v>
      </c>
      <c r="H242" s="296"/>
      <c r="I242" s="6">
        <v>2699</v>
      </c>
      <c r="J242" s="6">
        <f>I242*H242</f>
        <v>0</v>
      </c>
      <c r="K242" s="332">
        <f>Итого!$B$17</f>
        <v>0</v>
      </c>
      <c r="L242" s="8">
        <f t="shared" ref="L242:L249" si="77">PRODUCT(I242,1-K242)</f>
        <v>2699</v>
      </c>
      <c r="M242" s="8">
        <f t="shared" ref="M242:M249" si="78">L242*H242</f>
        <v>0</v>
      </c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</row>
    <row r="243" spans="1:90" s="360" customFormat="1" ht="15" customHeight="1">
      <c r="A243" s="507"/>
      <c r="B243" s="517"/>
      <c r="C243" s="518"/>
      <c r="D243" s="577"/>
      <c r="E243" s="578"/>
      <c r="F243" s="510"/>
      <c r="G243" s="13">
        <v>40</v>
      </c>
      <c r="H243" s="296"/>
      <c r="I243" s="6">
        <v>2699</v>
      </c>
      <c r="J243" s="6">
        <f t="shared" ref="J243:J249" si="79">I243*H243</f>
        <v>0</v>
      </c>
      <c r="K243" s="332">
        <f>Итого!$B$17</f>
        <v>0</v>
      </c>
      <c r="L243" s="8">
        <f t="shared" si="77"/>
        <v>2699</v>
      </c>
      <c r="M243" s="8">
        <f t="shared" si="78"/>
        <v>0</v>
      </c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</row>
    <row r="244" spans="1:90" s="360" customFormat="1" ht="15" customHeight="1">
      <c r="A244" s="507"/>
      <c r="B244" s="517"/>
      <c r="C244" s="518"/>
      <c r="D244" s="577"/>
      <c r="E244" s="578"/>
      <c r="F244" s="510"/>
      <c r="G244" s="13">
        <v>42</v>
      </c>
      <c r="H244" s="296"/>
      <c r="I244" s="6">
        <v>2699</v>
      </c>
      <c r="J244" s="6">
        <f t="shared" si="79"/>
        <v>0</v>
      </c>
      <c r="K244" s="332">
        <f>Итого!$B$17</f>
        <v>0</v>
      </c>
      <c r="L244" s="8">
        <f t="shared" si="77"/>
        <v>2699</v>
      </c>
      <c r="M244" s="8">
        <f t="shared" si="78"/>
        <v>0</v>
      </c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</row>
    <row r="245" spans="1:90" s="360" customFormat="1" ht="15" customHeight="1">
      <c r="A245" s="507"/>
      <c r="B245" s="517"/>
      <c r="C245" s="518"/>
      <c r="D245" s="577"/>
      <c r="E245" s="578"/>
      <c r="F245" s="510"/>
      <c r="G245" s="13">
        <v>44</v>
      </c>
      <c r="H245" s="296"/>
      <c r="I245" s="6">
        <v>2699</v>
      </c>
      <c r="J245" s="6">
        <f t="shared" si="79"/>
        <v>0</v>
      </c>
      <c r="K245" s="332">
        <f>Итого!$B$17</f>
        <v>0</v>
      </c>
      <c r="L245" s="8">
        <f t="shared" si="77"/>
        <v>2699</v>
      </c>
      <c r="M245" s="8">
        <f t="shared" si="78"/>
        <v>0</v>
      </c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</row>
    <row r="246" spans="1:90" s="360" customFormat="1" ht="15" customHeight="1">
      <c r="A246" s="507"/>
      <c r="B246" s="517"/>
      <c r="C246" s="518"/>
      <c r="D246" s="577"/>
      <c r="E246" s="578"/>
      <c r="F246" s="510"/>
      <c r="G246" s="13">
        <v>46</v>
      </c>
      <c r="H246" s="296"/>
      <c r="I246" s="6">
        <v>2699</v>
      </c>
      <c r="J246" s="6">
        <f t="shared" si="79"/>
        <v>0</v>
      </c>
      <c r="K246" s="332">
        <f>Итого!$B$17</f>
        <v>0</v>
      </c>
      <c r="L246" s="8">
        <f t="shared" si="77"/>
        <v>2699</v>
      </c>
      <c r="M246" s="8">
        <f t="shared" si="78"/>
        <v>0</v>
      </c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</row>
    <row r="247" spans="1:90" s="360" customFormat="1" ht="15" customHeight="1">
      <c r="A247" s="507"/>
      <c r="B247" s="517"/>
      <c r="C247" s="518"/>
      <c r="D247" s="577"/>
      <c r="E247" s="578"/>
      <c r="F247" s="510"/>
      <c r="G247" s="13">
        <v>48</v>
      </c>
      <c r="H247" s="296"/>
      <c r="I247" s="6">
        <v>2699</v>
      </c>
      <c r="J247" s="6">
        <f t="shared" si="79"/>
        <v>0</v>
      </c>
      <c r="K247" s="332">
        <f>Итого!$B$17</f>
        <v>0</v>
      </c>
      <c r="L247" s="8">
        <f t="shared" si="77"/>
        <v>2699</v>
      </c>
      <c r="M247" s="8">
        <f t="shared" si="78"/>
        <v>0</v>
      </c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</row>
    <row r="248" spans="1:90" s="360" customFormat="1" ht="15" customHeight="1">
      <c r="A248" s="507"/>
      <c r="B248" s="517"/>
      <c r="C248" s="518"/>
      <c r="D248" s="577"/>
      <c r="E248" s="578"/>
      <c r="F248" s="510"/>
      <c r="G248" s="13">
        <v>50</v>
      </c>
      <c r="H248" s="296"/>
      <c r="I248" s="6">
        <v>2699</v>
      </c>
      <c r="J248" s="6">
        <f t="shared" si="79"/>
        <v>0</v>
      </c>
      <c r="K248" s="332">
        <f>Итого!$B$17</f>
        <v>0</v>
      </c>
      <c r="L248" s="8">
        <f t="shared" si="77"/>
        <v>2699</v>
      </c>
      <c r="M248" s="8">
        <f t="shared" si="78"/>
        <v>0</v>
      </c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</row>
    <row r="249" spans="1:90" s="360" customFormat="1" ht="15" customHeight="1">
      <c r="A249" s="507"/>
      <c r="B249" s="517"/>
      <c r="C249" s="518"/>
      <c r="D249" s="577"/>
      <c r="E249" s="578"/>
      <c r="F249" s="510"/>
      <c r="G249" s="13">
        <v>52</v>
      </c>
      <c r="H249" s="296"/>
      <c r="I249" s="6">
        <v>2699</v>
      </c>
      <c r="J249" s="6">
        <f t="shared" si="79"/>
        <v>0</v>
      </c>
      <c r="K249" s="332">
        <f>Итого!$B$17</f>
        <v>0</v>
      </c>
      <c r="L249" s="8">
        <f t="shared" si="77"/>
        <v>2699</v>
      </c>
      <c r="M249" s="8">
        <f t="shared" si="78"/>
        <v>0</v>
      </c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</row>
    <row r="250" spans="1:90" s="360" customFormat="1" ht="15" customHeight="1">
      <c r="A250" s="507"/>
      <c r="B250" s="517"/>
      <c r="C250" s="518"/>
      <c r="D250" s="577"/>
      <c r="E250" s="578"/>
      <c r="F250" s="510"/>
      <c r="G250" s="13">
        <v>54</v>
      </c>
      <c r="H250" s="296"/>
      <c r="I250" s="6">
        <v>2699</v>
      </c>
      <c r="J250" s="6">
        <f>I250*H250</f>
        <v>0</v>
      </c>
      <c r="K250" s="332">
        <f>Итого!$B$17</f>
        <v>0</v>
      </c>
      <c r="L250" s="8">
        <f>PRODUCT(I250,1-K250)</f>
        <v>2699</v>
      </c>
      <c r="M250" s="8">
        <f>L250*H250</f>
        <v>0</v>
      </c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</row>
    <row r="251" spans="1:90" s="360" customFormat="1" ht="15" customHeight="1">
      <c r="A251" s="508"/>
      <c r="B251" s="529"/>
      <c r="C251" s="530"/>
      <c r="D251" s="579"/>
      <c r="E251" s="580"/>
      <c r="F251" s="519"/>
      <c r="G251" s="13">
        <v>56</v>
      </c>
      <c r="H251" s="296"/>
      <c r="I251" s="6">
        <v>2699</v>
      </c>
      <c r="J251" s="6">
        <f t="shared" ref="J251" si="80">I251*H251</f>
        <v>0</v>
      </c>
      <c r="K251" s="332">
        <f>Итого!$B$17</f>
        <v>0</v>
      </c>
      <c r="L251" s="8">
        <f t="shared" ref="L251" si="81">PRODUCT(I251,1-K251)</f>
        <v>2699</v>
      </c>
      <c r="M251" s="8">
        <f t="shared" ref="M251" si="82">L251*H251</f>
        <v>0</v>
      </c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</row>
    <row r="252" spans="1:90" ht="15" customHeight="1">
      <c r="A252" s="532" t="s">
        <v>94</v>
      </c>
      <c r="B252" s="515" t="s">
        <v>120</v>
      </c>
      <c r="C252" s="516"/>
      <c r="D252" s="511" t="s">
        <v>706</v>
      </c>
      <c r="E252" s="512"/>
      <c r="F252" s="595"/>
      <c r="G252" s="11"/>
      <c r="H252" s="254">
        <f>H253+H256+H257+H258+H259+H260+H261+H262+H264</f>
        <v>0</v>
      </c>
      <c r="I252" s="5"/>
      <c r="J252" s="5">
        <f>J253+J256+J257+J258+J259+J260+J261+J262+J264</f>
        <v>0</v>
      </c>
      <c r="K252" s="112"/>
      <c r="L252" s="10"/>
      <c r="M252" s="7">
        <f>SUM(M253:M264)</f>
        <v>0</v>
      </c>
    </row>
    <row r="253" spans="1:90" ht="19.2" customHeight="1">
      <c r="A253" s="507"/>
      <c r="B253" s="517"/>
      <c r="C253" s="518"/>
      <c r="D253" s="577"/>
      <c r="E253" s="578"/>
      <c r="F253" s="510"/>
      <c r="G253" s="13">
        <v>34</v>
      </c>
      <c r="H253" s="296"/>
      <c r="I253" s="6">
        <v>2699</v>
      </c>
      <c r="J253" s="6">
        <f>I253*H253</f>
        <v>0</v>
      </c>
      <c r="K253" s="332">
        <f>Итого!$B$17</f>
        <v>0</v>
      </c>
      <c r="L253" s="8">
        <f t="shared" si="57"/>
        <v>2699</v>
      </c>
      <c r="M253" s="8">
        <f t="shared" si="52"/>
        <v>0</v>
      </c>
    </row>
    <row r="254" spans="1:90" ht="15" customHeight="1">
      <c r="A254" s="507"/>
      <c r="B254" s="517"/>
      <c r="C254" s="518"/>
      <c r="D254" s="577"/>
      <c r="E254" s="578"/>
      <c r="F254" s="510"/>
      <c r="G254" s="13">
        <v>36</v>
      </c>
      <c r="H254" s="296"/>
      <c r="I254" s="6">
        <v>2699</v>
      </c>
      <c r="J254" s="6">
        <f>I254*H254</f>
        <v>0</v>
      </c>
      <c r="K254" s="332">
        <f>Итого!$B$17</f>
        <v>0</v>
      </c>
      <c r="L254" s="8">
        <f>PRODUCT(I254,1-K254)</f>
        <v>2699</v>
      </c>
      <c r="M254" s="8">
        <f>L254*H254</f>
        <v>0</v>
      </c>
    </row>
    <row r="255" spans="1:90" s="250" customFormat="1" ht="15" customHeight="1">
      <c r="A255" s="507"/>
      <c r="B255" s="517"/>
      <c r="C255" s="518"/>
      <c r="D255" s="577"/>
      <c r="E255" s="578"/>
      <c r="F255" s="510"/>
      <c r="G255" s="13">
        <v>38</v>
      </c>
      <c r="H255" s="296"/>
      <c r="I255" s="6">
        <v>2699</v>
      </c>
      <c r="J255" s="6">
        <f>I255*H255</f>
        <v>0</v>
      </c>
      <c r="K255" s="332">
        <f>Итого!$B$17</f>
        <v>0</v>
      </c>
      <c r="L255" s="8">
        <f>PRODUCT(I255,1-K255)</f>
        <v>2699</v>
      </c>
      <c r="M255" s="8">
        <f>L255*H255</f>
        <v>0</v>
      </c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</row>
    <row r="256" spans="1:90" s="250" customFormat="1" ht="15" customHeight="1">
      <c r="A256" s="507"/>
      <c r="B256" s="517"/>
      <c r="C256" s="518"/>
      <c r="D256" s="577"/>
      <c r="E256" s="578"/>
      <c r="F256" s="510"/>
      <c r="G256" s="13">
        <v>40</v>
      </c>
      <c r="H256" s="296"/>
      <c r="I256" s="6">
        <v>2699</v>
      </c>
      <c r="J256" s="6">
        <f t="shared" ref="J256:J264" si="83">I256*H256</f>
        <v>0</v>
      </c>
      <c r="K256" s="332">
        <f>Итого!$B$17</f>
        <v>0</v>
      </c>
      <c r="L256" s="8">
        <f t="shared" si="57"/>
        <v>2699</v>
      </c>
      <c r="M256" s="8">
        <f t="shared" si="52"/>
        <v>0</v>
      </c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</row>
    <row r="257" spans="1:90" ht="15" customHeight="1">
      <c r="A257" s="507"/>
      <c r="B257" s="517"/>
      <c r="C257" s="518"/>
      <c r="D257" s="577"/>
      <c r="E257" s="578"/>
      <c r="F257" s="510"/>
      <c r="G257" s="13">
        <v>42</v>
      </c>
      <c r="H257" s="296"/>
      <c r="I257" s="6">
        <v>2699</v>
      </c>
      <c r="J257" s="6">
        <f t="shared" si="83"/>
        <v>0</v>
      </c>
      <c r="K257" s="332">
        <f>Итого!$B$17</f>
        <v>0</v>
      </c>
      <c r="L257" s="8">
        <f t="shared" si="57"/>
        <v>2699</v>
      </c>
      <c r="M257" s="8">
        <f t="shared" si="52"/>
        <v>0</v>
      </c>
    </row>
    <row r="258" spans="1:90" ht="15" customHeight="1">
      <c r="A258" s="507"/>
      <c r="B258" s="517"/>
      <c r="C258" s="518"/>
      <c r="D258" s="577"/>
      <c r="E258" s="578"/>
      <c r="F258" s="510"/>
      <c r="G258" s="13">
        <v>44</v>
      </c>
      <c r="H258" s="296"/>
      <c r="I258" s="6">
        <v>2699</v>
      </c>
      <c r="J258" s="6">
        <f t="shared" si="83"/>
        <v>0</v>
      </c>
      <c r="K258" s="332">
        <f>Итого!$B$17</f>
        <v>0</v>
      </c>
      <c r="L258" s="8">
        <f t="shared" si="57"/>
        <v>2699</v>
      </c>
      <c r="M258" s="8">
        <f t="shared" si="52"/>
        <v>0</v>
      </c>
    </row>
    <row r="259" spans="1:90" ht="15" customHeight="1">
      <c r="A259" s="507"/>
      <c r="B259" s="517"/>
      <c r="C259" s="518"/>
      <c r="D259" s="577"/>
      <c r="E259" s="578"/>
      <c r="F259" s="510"/>
      <c r="G259" s="13">
        <v>46</v>
      </c>
      <c r="H259" s="296"/>
      <c r="I259" s="6">
        <v>2699</v>
      </c>
      <c r="J259" s="6">
        <f t="shared" si="83"/>
        <v>0</v>
      </c>
      <c r="K259" s="332">
        <f>Итого!$B$17</f>
        <v>0</v>
      </c>
      <c r="L259" s="8">
        <f t="shared" si="57"/>
        <v>2699</v>
      </c>
      <c r="M259" s="8">
        <f t="shared" si="52"/>
        <v>0</v>
      </c>
    </row>
    <row r="260" spans="1:90" ht="15" customHeight="1">
      <c r="A260" s="507"/>
      <c r="B260" s="517"/>
      <c r="C260" s="518"/>
      <c r="D260" s="577"/>
      <c r="E260" s="578"/>
      <c r="F260" s="510"/>
      <c r="G260" s="13">
        <v>48</v>
      </c>
      <c r="H260" s="296"/>
      <c r="I260" s="6">
        <v>2699</v>
      </c>
      <c r="J260" s="6">
        <f t="shared" si="83"/>
        <v>0</v>
      </c>
      <c r="K260" s="332">
        <f>Итого!$B$17</f>
        <v>0</v>
      </c>
      <c r="L260" s="8">
        <f t="shared" si="57"/>
        <v>2699</v>
      </c>
      <c r="M260" s="8">
        <f t="shared" si="52"/>
        <v>0</v>
      </c>
    </row>
    <row r="261" spans="1:90" ht="15" customHeight="1">
      <c r="A261" s="507"/>
      <c r="B261" s="517"/>
      <c r="C261" s="518"/>
      <c r="D261" s="577"/>
      <c r="E261" s="578"/>
      <c r="F261" s="510"/>
      <c r="G261" s="13">
        <v>50</v>
      </c>
      <c r="H261" s="296"/>
      <c r="I261" s="6">
        <v>2699</v>
      </c>
      <c r="J261" s="6">
        <f t="shared" si="83"/>
        <v>0</v>
      </c>
      <c r="K261" s="332">
        <f>Итого!$B$17</f>
        <v>0</v>
      </c>
      <c r="L261" s="8">
        <f t="shared" si="57"/>
        <v>2699</v>
      </c>
      <c r="M261" s="8">
        <f t="shared" si="52"/>
        <v>0</v>
      </c>
    </row>
    <row r="262" spans="1:90" ht="15" customHeight="1">
      <c r="A262" s="507"/>
      <c r="B262" s="517"/>
      <c r="C262" s="518"/>
      <c r="D262" s="577"/>
      <c r="E262" s="578"/>
      <c r="F262" s="510"/>
      <c r="G262" s="13">
        <v>52</v>
      </c>
      <c r="H262" s="296"/>
      <c r="I262" s="6">
        <v>2699</v>
      </c>
      <c r="J262" s="6">
        <f t="shared" si="83"/>
        <v>0</v>
      </c>
      <c r="K262" s="332">
        <f>Итого!$B$17</f>
        <v>0</v>
      </c>
      <c r="L262" s="8">
        <f t="shared" si="57"/>
        <v>2699</v>
      </c>
      <c r="M262" s="8">
        <f t="shared" si="52"/>
        <v>0</v>
      </c>
    </row>
    <row r="263" spans="1:90" ht="15" customHeight="1">
      <c r="A263" s="507"/>
      <c r="B263" s="517"/>
      <c r="C263" s="518"/>
      <c r="D263" s="577"/>
      <c r="E263" s="578"/>
      <c r="F263" s="510"/>
      <c r="G263" s="13">
        <v>54</v>
      </c>
      <c r="H263" s="296"/>
      <c r="I263" s="6">
        <v>2699</v>
      </c>
      <c r="J263" s="6">
        <f>I263*H263</f>
        <v>0</v>
      </c>
      <c r="K263" s="332">
        <f>Итого!$B$17</f>
        <v>0</v>
      </c>
      <c r="L263" s="8">
        <f>PRODUCT(I263,1-K263)</f>
        <v>2699</v>
      </c>
      <c r="M263" s="8">
        <f>L263*H263</f>
        <v>0</v>
      </c>
    </row>
    <row r="264" spans="1:90" s="250" customFormat="1" ht="15" customHeight="1">
      <c r="A264" s="508"/>
      <c r="B264" s="529"/>
      <c r="C264" s="530"/>
      <c r="D264" s="579"/>
      <c r="E264" s="580"/>
      <c r="F264" s="519"/>
      <c r="G264" s="13">
        <v>56</v>
      </c>
      <c r="H264" s="296"/>
      <c r="I264" s="6">
        <v>2699</v>
      </c>
      <c r="J264" s="6">
        <f t="shared" si="83"/>
        <v>0</v>
      </c>
      <c r="K264" s="332">
        <f>Итого!$B$17</f>
        <v>0</v>
      </c>
      <c r="L264" s="8">
        <f t="shared" si="57"/>
        <v>2699</v>
      </c>
      <c r="M264" s="8">
        <f t="shared" si="52"/>
        <v>0</v>
      </c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</row>
    <row r="265" spans="1:90" ht="15" customHeight="1">
      <c r="A265" s="19"/>
      <c r="B265" s="599" t="s">
        <v>95</v>
      </c>
      <c r="C265" s="599"/>
      <c r="D265" s="599"/>
      <c r="E265" s="599"/>
      <c r="F265" s="599"/>
      <c r="G265" s="599"/>
      <c r="H265" s="599"/>
      <c r="I265" s="599"/>
      <c r="J265" s="599"/>
      <c r="K265" s="599"/>
      <c r="L265" s="110"/>
      <c r="M265" s="77"/>
    </row>
    <row r="266" spans="1:90" ht="15.6">
      <c r="A266" s="608"/>
      <c r="B266" s="609"/>
      <c r="C266" s="15"/>
      <c r="D266" s="15"/>
      <c r="E266" s="15"/>
      <c r="F266" s="15"/>
      <c r="G266" s="15" t="s">
        <v>117</v>
      </c>
      <c r="H266" s="255">
        <f>H267+H280+H290+H303+H323+H376+H467+H490+H552+H565+H578+H591+H643+H656+H669+H695+H721+H734+H747+H760+H773+H786+H799+H812+H1147+H1160+H1173+H1186+SUM(H267+H280+H290+H303+H310+H323+H336+H349+H362+H369+H376+H389+H402+H415+H428+H441+H454+H467+H480+H490+H500+H513+H526+H539+H552+H565+H578+H591+H604+H617+H630+H643+H656+H669+H682+H695+H708+H721+H734+H747+H760+H773+H786+H799+H812+H825+H836+H847+H858+H869+H880+H891+H902+H913+H924+H935+H946+H957+H968+H979+H990+H1001+H1012+H1023+H1034+H1045+H1056+H1069+H1082+H1095+H1108+H1121+H1134+H1147+H1160+H1173+H1186)</f>
        <v>0</v>
      </c>
      <c r="I266" s="15"/>
      <c r="J266" s="20">
        <f>SUM(J267+J280+J290+J303+J310+J323+J336+J349+J362+J369+J376+J389+J402+J415+J428+J441+J454+J467+J480+J490+J500+J513+J526+J539+J552+J565+J578+J591+J604+J617+J630+J643+J656+J669+J682+J695+J708+J721+J734+J747+J760+J773+J786+J799+J812+J825+J836+J847+J858+J869+J880+J891+J902+J913+J924+J935+J946+J957+J968+J979+J990+J1001+J1012+J1023+J1034+J1045+J1056+J1069+J1082+J1095+J1108+J1121+J1134+J1147+J1160+J1173+J1186)</f>
        <v>0</v>
      </c>
      <c r="K266" s="69"/>
      <c r="L266" s="111"/>
      <c r="M266" s="20" t="e">
        <f>M267+M280+M290+M303+M323+M376+M467+M490+M552+M565+M578+M591+M643+M656+M669+M695+M721+M734+M747+M760+M773+M786+M799+M812+M1147+M1160+M1173+M1186+SUM(M267+M280+M290+M303+M323+M376+M467+M490+M552+M565+M578+M591+M643+M656+M669+M682+M695+M721+M734+M747+M760+M773+M786+M799+M812+M825+M836+M847+#REF!+M858+M869+M880+M891+M902+M924+M979+M990+M1001+M1012+M1023+M1034+M1045+M1056+M1069+M1147+M1160+M1173+M1186)</f>
        <v>#REF!</v>
      </c>
    </row>
    <row r="267" spans="1:90">
      <c r="A267" s="507" t="s">
        <v>96</v>
      </c>
      <c r="B267" s="584" t="s">
        <v>123</v>
      </c>
      <c r="C267" s="576"/>
      <c r="D267" s="511" t="s">
        <v>576</v>
      </c>
      <c r="E267" s="512"/>
      <c r="F267" s="605"/>
      <c r="G267" s="16"/>
      <c r="H267" s="256">
        <f>SUM(H268:H279)</f>
        <v>0</v>
      </c>
      <c r="I267" s="16"/>
      <c r="J267" s="17">
        <f>SUM(J268:J279)</f>
        <v>0</v>
      </c>
      <c r="K267" s="70"/>
      <c r="L267" s="10"/>
      <c r="M267" s="78">
        <f>SUM(M268:M279)</f>
        <v>0</v>
      </c>
    </row>
    <row r="268" spans="1:90">
      <c r="A268" s="507"/>
      <c r="B268" s="517"/>
      <c r="C268" s="518"/>
      <c r="D268" s="588"/>
      <c r="E268" s="589"/>
      <c r="F268" s="606"/>
      <c r="G268" s="18">
        <v>34</v>
      </c>
      <c r="H268" s="296"/>
      <c r="I268" s="6">
        <v>3399</v>
      </c>
      <c r="J268" s="6">
        <f>I268*H268</f>
        <v>0</v>
      </c>
      <c r="K268" s="332">
        <f>Итого!$B$17</f>
        <v>0</v>
      </c>
      <c r="L268" s="8">
        <f t="shared" si="57"/>
        <v>3399</v>
      </c>
      <c r="M268" s="8">
        <f>L268*H268</f>
        <v>0</v>
      </c>
    </row>
    <row r="269" spans="1:90" ht="15" customHeight="1">
      <c r="A269" s="507"/>
      <c r="B269" s="517"/>
      <c r="C269" s="518"/>
      <c r="D269" s="588"/>
      <c r="E269" s="589"/>
      <c r="F269" s="606"/>
      <c r="G269" s="18">
        <v>36</v>
      </c>
      <c r="H269" s="296"/>
      <c r="I269" s="6">
        <v>3399</v>
      </c>
      <c r="J269" s="6">
        <f t="shared" ref="J269:J279" si="84">I269*H269</f>
        <v>0</v>
      </c>
      <c r="K269" s="332">
        <f>Итого!$B$17</f>
        <v>0</v>
      </c>
      <c r="L269" s="8">
        <f t="shared" si="57"/>
        <v>3399</v>
      </c>
      <c r="M269" s="8">
        <f t="shared" ref="M269:M335" si="85">L269*H269</f>
        <v>0</v>
      </c>
    </row>
    <row r="270" spans="1:90" ht="15" customHeight="1">
      <c r="A270" s="507"/>
      <c r="B270" s="517"/>
      <c r="C270" s="518"/>
      <c r="D270" s="588"/>
      <c r="E270" s="589"/>
      <c r="F270" s="606"/>
      <c r="G270" s="18">
        <v>38</v>
      </c>
      <c r="H270" s="296"/>
      <c r="I270" s="6">
        <v>3399</v>
      </c>
      <c r="J270" s="6">
        <f t="shared" si="84"/>
        <v>0</v>
      </c>
      <c r="K270" s="332">
        <f>Итого!$B$17</f>
        <v>0</v>
      </c>
      <c r="L270" s="8">
        <f t="shared" si="57"/>
        <v>3399</v>
      </c>
      <c r="M270" s="8">
        <f t="shared" si="85"/>
        <v>0</v>
      </c>
    </row>
    <row r="271" spans="1:90" ht="15" customHeight="1">
      <c r="A271" s="507"/>
      <c r="B271" s="517"/>
      <c r="C271" s="518"/>
      <c r="D271" s="588"/>
      <c r="E271" s="589"/>
      <c r="F271" s="606"/>
      <c r="G271" s="18">
        <v>40</v>
      </c>
      <c r="H271" s="296"/>
      <c r="I271" s="6">
        <v>3399</v>
      </c>
      <c r="J271" s="6">
        <f t="shared" si="84"/>
        <v>0</v>
      </c>
      <c r="K271" s="332">
        <f>Итого!$B$17</f>
        <v>0</v>
      </c>
      <c r="L271" s="8">
        <f t="shared" si="57"/>
        <v>3399</v>
      </c>
      <c r="M271" s="8">
        <f t="shared" si="85"/>
        <v>0</v>
      </c>
    </row>
    <row r="272" spans="1:90" ht="15" customHeight="1">
      <c r="A272" s="507"/>
      <c r="B272" s="517"/>
      <c r="C272" s="518"/>
      <c r="D272" s="588"/>
      <c r="E272" s="589"/>
      <c r="F272" s="606"/>
      <c r="G272" s="18">
        <v>42</v>
      </c>
      <c r="H272" s="296"/>
      <c r="I272" s="6">
        <v>3399</v>
      </c>
      <c r="J272" s="6">
        <f t="shared" si="84"/>
        <v>0</v>
      </c>
      <c r="K272" s="332">
        <f>Итого!$B$17</f>
        <v>0</v>
      </c>
      <c r="L272" s="8">
        <f t="shared" si="57"/>
        <v>3399</v>
      </c>
      <c r="M272" s="8">
        <f t="shared" si="85"/>
        <v>0</v>
      </c>
    </row>
    <row r="273" spans="1:13" ht="15" customHeight="1">
      <c r="A273" s="507"/>
      <c r="B273" s="517"/>
      <c r="C273" s="518"/>
      <c r="D273" s="588"/>
      <c r="E273" s="589"/>
      <c r="F273" s="606"/>
      <c r="G273" s="18">
        <v>44</v>
      </c>
      <c r="H273" s="296"/>
      <c r="I273" s="6">
        <v>3399</v>
      </c>
      <c r="J273" s="6">
        <f t="shared" si="84"/>
        <v>0</v>
      </c>
      <c r="K273" s="332">
        <f>Итого!$B$17</f>
        <v>0</v>
      </c>
      <c r="L273" s="8">
        <f t="shared" si="57"/>
        <v>3399</v>
      </c>
      <c r="M273" s="8">
        <f t="shared" si="85"/>
        <v>0</v>
      </c>
    </row>
    <row r="274" spans="1:13" ht="15" customHeight="1">
      <c r="A274" s="507"/>
      <c r="B274" s="517"/>
      <c r="C274" s="518"/>
      <c r="D274" s="588"/>
      <c r="E274" s="589"/>
      <c r="F274" s="606"/>
      <c r="G274" s="18">
        <v>46</v>
      </c>
      <c r="H274" s="296"/>
      <c r="I274" s="6">
        <v>3399</v>
      </c>
      <c r="J274" s="6">
        <f t="shared" si="84"/>
        <v>0</v>
      </c>
      <c r="K274" s="332">
        <f>Итого!$B$17</f>
        <v>0</v>
      </c>
      <c r="L274" s="8">
        <f t="shared" si="57"/>
        <v>3399</v>
      </c>
      <c r="M274" s="8">
        <f t="shared" si="85"/>
        <v>0</v>
      </c>
    </row>
    <row r="275" spans="1:13" ht="15" customHeight="1">
      <c r="A275" s="507"/>
      <c r="B275" s="517"/>
      <c r="C275" s="518"/>
      <c r="D275" s="588"/>
      <c r="E275" s="589"/>
      <c r="F275" s="606"/>
      <c r="G275" s="18">
        <v>48</v>
      </c>
      <c r="H275" s="296"/>
      <c r="I275" s="6">
        <v>3399</v>
      </c>
      <c r="J275" s="6">
        <f t="shared" si="84"/>
        <v>0</v>
      </c>
      <c r="K275" s="332">
        <f>Итого!$B$17</f>
        <v>0</v>
      </c>
      <c r="L275" s="8">
        <f t="shared" si="57"/>
        <v>3399</v>
      </c>
      <c r="M275" s="8">
        <f t="shared" si="85"/>
        <v>0</v>
      </c>
    </row>
    <row r="276" spans="1:13" ht="15" customHeight="1">
      <c r="A276" s="507"/>
      <c r="B276" s="517"/>
      <c r="C276" s="518"/>
      <c r="D276" s="588"/>
      <c r="E276" s="589"/>
      <c r="F276" s="606"/>
      <c r="G276" s="18">
        <v>50</v>
      </c>
      <c r="H276" s="296"/>
      <c r="I276" s="6">
        <v>3399</v>
      </c>
      <c r="J276" s="6">
        <f t="shared" si="84"/>
        <v>0</v>
      </c>
      <c r="K276" s="332">
        <f>Итого!$B$17</f>
        <v>0</v>
      </c>
      <c r="L276" s="8">
        <f t="shared" si="57"/>
        <v>3399</v>
      </c>
      <c r="M276" s="8">
        <f t="shared" si="85"/>
        <v>0</v>
      </c>
    </row>
    <row r="277" spans="1:13" ht="15" customHeight="1">
      <c r="A277" s="507"/>
      <c r="B277" s="517"/>
      <c r="C277" s="518"/>
      <c r="D277" s="588"/>
      <c r="E277" s="589"/>
      <c r="F277" s="606"/>
      <c r="G277" s="18">
        <v>52</v>
      </c>
      <c r="H277" s="296"/>
      <c r="I277" s="6">
        <v>3399</v>
      </c>
      <c r="J277" s="6">
        <f t="shared" si="84"/>
        <v>0</v>
      </c>
      <c r="K277" s="332">
        <f>Итого!$B$17</f>
        <v>0</v>
      </c>
      <c r="L277" s="8">
        <f t="shared" si="57"/>
        <v>3399</v>
      </c>
      <c r="M277" s="8">
        <f t="shared" si="85"/>
        <v>0</v>
      </c>
    </row>
    <row r="278" spans="1:13" ht="15" customHeight="1">
      <c r="A278" s="507"/>
      <c r="B278" s="517"/>
      <c r="C278" s="518"/>
      <c r="D278" s="588"/>
      <c r="E278" s="589"/>
      <c r="F278" s="606"/>
      <c r="G278" s="18">
        <v>54</v>
      </c>
      <c r="H278" s="296"/>
      <c r="I278" s="6">
        <v>3399</v>
      </c>
      <c r="J278" s="6">
        <f t="shared" si="84"/>
        <v>0</v>
      </c>
      <c r="K278" s="332">
        <f>Итого!$B$17</f>
        <v>0</v>
      </c>
      <c r="L278" s="8">
        <f t="shared" si="57"/>
        <v>3399</v>
      </c>
      <c r="M278" s="8">
        <f t="shared" si="85"/>
        <v>0</v>
      </c>
    </row>
    <row r="279" spans="1:13" ht="15" customHeight="1">
      <c r="A279" s="508"/>
      <c r="B279" s="529"/>
      <c r="C279" s="530"/>
      <c r="D279" s="590"/>
      <c r="E279" s="591"/>
      <c r="F279" s="607"/>
      <c r="G279" s="18">
        <v>56</v>
      </c>
      <c r="H279" s="296"/>
      <c r="I279" s="6">
        <v>3399</v>
      </c>
      <c r="J279" s="6">
        <f t="shared" si="84"/>
        <v>0</v>
      </c>
      <c r="K279" s="332">
        <f>Итого!$B$17</f>
        <v>0</v>
      </c>
      <c r="L279" s="8">
        <f t="shared" si="57"/>
        <v>3399</v>
      </c>
      <c r="M279" s="8">
        <f t="shared" si="85"/>
        <v>0</v>
      </c>
    </row>
    <row r="280" spans="1:13" ht="15" customHeight="1">
      <c r="A280" s="532" t="s">
        <v>97</v>
      </c>
      <c r="B280" s="515" t="s">
        <v>170</v>
      </c>
      <c r="C280" s="516"/>
      <c r="D280" s="511" t="s">
        <v>576</v>
      </c>
      <c r="E280" s="512"/>
      <c r="F280" s="595"/>
      <c r="G280" s="5"/>
      <c r="H280" s="253">
        <f>SUM(H281:H289)</f>
        <v>0</v>
      </c>
      <c r="I280" s="5"/>
      <c r="J280" s="5">
        <f>SUM(J281:J289)</f>
        <v>0</v>
      </c>
      <c r="K280" s="112"/>
      <c r="L280" s="10"/>
      <c r="M280" s="7">
        <f>SUM(M281:M289)</f>
        <v>0</v>
      </c>
    </row>
    <row r="281" spans="1:13" ht="15" customHeight="1">
      <c r="A281" s="507"/>
      <c r="B281" s="517"/>
      <c r="C281" s="518"/>
      <c r="D281" s="513"/>
      <c r="E281" s="514"/>
      <c r="F281" s="510"/>
      <c r="G281" s="13">
        <v>40</v>
      </c>
      <c r="H281" s="296"/>
      <c r="I281" s="6">
        <v>3399</v>
      </c>
      <c r="J281" s="6">
        <f t="shared" ref="J281:J289" si="86">I281*H281</f>
        <v>0</v>
      </c>
      <c r="K281" s="332">
        <f>Итого!$B$17</f>
        <v>0</v>
      </c>
      <c r="L281" s="8">
        <f t="shared" si="57"/>
        <v>3399</v>
      </c>
      <c r="M281" s="8">
        <f t="shared" si="85"/>
        <v>0</v>
      </c>
    </row>
    <row r="282" spans="1:13" ht="15" customHeight="1">
      <c r="A282" s="507"/>
      <c r="B282" s="517"/>
      <c r="C282" s="518"/>
      <c r="D282" s="513"/>
      <c r="E282" s="514"/>
      <c r="F282" s="510"/>
      <c r="G282" s="13">
        <v>42</v>
      </c>
      <c r="H282" s="296"/>
      <c r="I282" s="6">
        <v>3399</v>
      </c>
      <c r="J282" s="6">
        <f t="shared" si="86"/>
        <v>0</v>
      </c>
      <c r="K282" s="332">
        <f>Итого!$B$17</f>
        <v>0</v>
      </c>
      <c r="L282" s="8">
        <f t="shared" si="57"/>
        <v>3399</v>
      </c>
      <c r="M282" s="8">
        <f t="shared" si="85"/>
        <v>0</v>
      </c>
    </row>
    <row r="283" spans="1:13" ht="15" customHeight="1">
      <c r="A283" s="507"/>
      <c r="B283" s="517"/>
      <c r="C283" s="518"/>
      <c r="D283" s="513"/>
      <c r="E283" s="514"/>
      <c r="F283" s="510"/>
      <c r="G283" s="13">
        <v>44</v>
      </c>
      <c r="H283" s="296"/>
      <c r="I283" s="6">
        <v>3399</v>
      </c>
      <c r="J283" s="6">
        <f t="shared" si="86"/>
        <v>0</v>
      </c>
      <c r="K283" s="332">
        <f>Итого!$B$17</f>
        <v>0</v>
      </c>
      <c r="L283" s="8">
        <f t="shared" si="57"/>
        <v>3399</v>
      </c>
      <c r="M283" s="8">
        <f t="shared" si="85"/>
        <v>0</v>
      </c>
    </row>
    <row r="284" spans="1:13" ht="15" customHeight="1">
      <c r="A284" s="507"/>
      <c r="B284" s="517"/>
      <c r="C284" s="518"/>
      <c r="D284" s="513"/>
      <c r="E284" s="514"/>
      <c r="F284" s="510"/>
      <c r="G284" s="13">
        <v>46</v>
      </c>
      <c r="H284" s="296"/>
      <c r="I284" s="6">
        <v>3399</v>
      </c>
      <c r="J284" s="6">
        <f t="shared" si="86"/>
        <v>0</v>
      </c>
      <c r="K284" s="332">
        <f>Итого!$B$17</f>
        <v>0</v>
      </c>
      <c r="L284" s="8">
        <f t="shared" si="57"/>
        <v>3399</v>
      </c>
      <c r="M284" s="8">
        <f t="shared" si="85"/>
        <v>0</v>
      </c>
    </row>
    <row r="285" spans="1:13" ht="15" customHeight="1">
      <c r="A285" s="507"/>
      <c r="B285" s="517"/>
      <c r="C285" s="518"/>
      <c r="D285" s="513"/>
      <c r="E285" s="514"/>
      <c r="F285" s="510"/>
      <c r="G285" s="13">
        <v>48</v>
      </c>
      <c r="H285" s="296"/>
      <c r="I285" s="6">
        <v>3399</v>
      </c>
      <c r="J285" s="6">
        <f t="shared" si="86"/>
        <v>0</v>
      </c>
      <c r="K285" s="332">
        <f>Итого!$B$17</f>
        <v>0</v>
      </c>
      <c r="L285" s="8">
        <f t="shared" si="57"/>
        <v>3399</v>
      </c>
      <c r="M285" s="8">
        <f t="shared" si="85"/>
        <v>0</v>
      </c>
    </row>
    <row r="286" spans="1:13" ht="21" customHeight="1">
      <c r="A286" s="507"/>
      <c r="B286" s="517"/>
      <c r="C286" s="518"/>
      <c r="D286" s="513"/>
      <c r="E286" s="514"/>
      <c r="F286" s="510"/>
      <c r="G286" s="13">
        <v>50</v>
      </c>
      <c r="H286" s="296"/>
      <c r="I286" s="6">
        <v>3399</v>
      </c>
      <c r="J286" s="6">
        <f t="shared" si="86"/>
        <v>0</v>
      </c>
      <c r="K286" s="332">
        <f>Итого!$B$17</f>
        <v>0</v>
      </c>
      <c r="L286" s="8">
        <f t="shared" si="57"/>
        <v>3399</v>
      </c>
      <c r="M286" s="8">
        <f t="shared" si="85"/>
        <v>0</v>
      </c>
    </row>
    <row r="287" spans="1:13" ht="15" customHeight="1">
      <c r="A287" s="507"/>
      <c r="B287" s="517"/>
      <c r="C287" s="518"/>
      <c r="D287" s="513"/>
      <c r="E287" s="514"/>
      <c r="F287" s="510"/>
      <c r="G287" s="13">
        <v>52</v>
      </c>
      <c r="H287" s="296"/>
      <c r="I287" s="6">
        <v>3399</v>
      </c>
      <c r="J287" s="6">
        <f t="shared" si="86"/>
        <v>0</v>
      </c>
      <c r="K287" s="332">
        <f>Итого!$B$17</f>
        <v>0</v>
      </c>
      <c r="L287" s="8">
        <f t="shared" si="57"/>
        <v>3399</v>
      </c>
      <c r="M287" s="8">
        <f t="shared" si="85"/>
        <v>0</v>
      </c>
    </row>
    <row r="288" spans="1:13" ht="20.399999999999999" customHeight="1">
      <c r="A288" s="507"/>
      <c r="B288" s="517"/>
      <c r="C288" s="518"/>
      <c r="D288" s="513"/>
      <c r="E288" s="514"/>
      <c r="F288" s="510"/>
      <c r="G288" s="13">
        <v>54</v>
      </c>
      <c r="H288" s="296"/>
      <c r="I288" s="6">
        <v>3399</v>
      </c>
      <c r="J288" s="6">
        <f t="shared" si="86"/>
        <v>0</v>
      </c>
      <c r="K288" s="332">
        <f>Итого!$B$17</f>
        <v>0</v>
      </c>
      <c r="L288" s="8">
        <f t="shared" si="57"/>
        <v>3399</v>
      </c>
      <c r="M288" s="8">
        <f t="shared" si="85"/>
        <v>0</v>
      </c>
    </row>
    <row r="289" spans="1:13" ht="21.6" customHeight="1">
      <c r="A289" s="508"/>
      <c r="B289" s="529"/>
      <c r="C289" s="530"/>
      <c r="D289" s="526"/>
      <c r="E289" s="527"/>
      <c r="F289" s="519"/>
      <c r="G289" s="13">
        <v>56</v>
      </c>
      <c r="H289" s="296"/>
      <c r="I289" s="6">
        <v>3399</v>
      </c>
      <c r="J289" s="6">
        <f t="shared" si="86"/>
        <v>0</v>
      </c>
      <c r="K289" s="332">
        <f>Итого!$B$17</f>
        <v>0</v>
      </c>
      <c r="L289" s="8">
        <f t="shared" si="57"/>
        <v>3399</v>
      </c>
      <c r="M289" s="8">
        <f t="shared" si="85"/>
        <v>0</v>
      </c>
    </row>
    <row r="290" spans="1:13" ht="25.2" customHeight="1">
      <c r="A290" s="532" t="s">
        <v>98</v>
      </c>
      <c r="B290" s="515" t="s">
        <v>160</v>
      </c>
      <c r="C290" s="576"/>
      <c r="D290" s="511" t="s">
        <v>577</v>
      </c>
      <c r="E290" s="645"/>
      <c r="F290" s="595"/>
      <c r="G290" s="5"/>
      <c r="H290" s="253">
        <f>SUM(H291:H302)</f>
        <v>0</v>
      </c>
      <c r="I290" s="5"/>
      <c r="J290" s="5">
        <f>SUM(J291:J302)</f>
        <v>0</v>
      </c>
      <c r="K290" s="112"/>
      <c r="L290" s="10"/>
      <c r="M290" s="7">
        <f>SUM(M291:M302)</f>
        <v>0</v>
      </c>
    </row>
    <row r="291" spans="1:13" ht="15" customHeight="1">
      <c r="A291" s="507"/>
      <c r="B291" s="517"/>
      <c r="C291" s="518"/>
      <c r="D291" s="513"/>
      <c r="E291" s="514"/>
      <c r="F291" s="510"/>
      <c r="G291" s="13">
        <v>34</v>
      </c>
      <c r="H291" s="296"/>
      <c r="I291" s="6">
        <v>3399</v>
      </c>
      <c r="J291" s="6">
        <f>I291*H291</f>
        <v>0</v>
      </c>
      <c r="K291" s="332">
        <f>Итого!$B$17</f>
        <v>0</v>
      </c>
      <c r="L291" s="8">
        <f t="shared" si="57"/>
        <v>3399</v>
      </c>
      <c r="M291" s="8">
        <f t="shared" si="85"/>
        <v>0</v>
      </c>
    </row>
    <row r="292" spans="1:13" ht="15" customHeight="1">
      <c r="A292" s="507"/>
      <c r="B292" s="517"/>
      <c r="C292" s="518"/>
      <c r="D292" s="513"/>
      <c r="E292" s="514"/>
      <c r="F292" s="510"/>
      <c r="G292" s="13">
        <v>36</v>
      </c>
      <c r="H292" s="296"/>
      <c r="I292" s="6">
        <v>3399</v>
      </c>
      <c r="J292" s="6">
        <f t="shared" ref="J292:J302" si="87">I292*H292</f>
        <v>0</v>
      </c>
      <c r="K292" s="332">
        <f>Итого!$B$17</f>
        <v>0</v>
      </c>
      <c r="L292" s="8">
        <f t="shared" si="57"/>
        <v>3399</v>
      </c>
      <c r="M292" s="8">
        <f t="shared" si="85"/>
        <v>0</v>
      </c>
    </row>
    <row r="293" spans="1:13" ht="15" customHeight="1">
      <c r="A293" s="507"/>
      <c r="B293" s="517"/>
      <c r="C293" s="518"/>
      <c r="D293" s="513"/>
      <c r="E293" s="514"/>
      <c r="F293" s="510"/>
      <c r="G293" s="13">
        <v>38</v>
      </c>
      <c r="H293" s="296"/>
      <c r="I293" s="6">
        <v>3399</v>
      </c>
      <c r="J293" s="6">
        <f t="shared" si="87"/>
        <v>0</v>
      </c>
      <c r="K293" s="332">
        <f>Итого!$B$17</f>
        <v>0</v>
      </c>
      <c r="L293" s="8">
        <f t="shared" si="57"/>
        <v>3399</v>
      </c>
      <c r="M293" s="8">
        <f t="shared" si="85"/>
        <v>0</v>
      </c>
    </row>
    <row r="294" spans="1:13" ht="15" customHeight="1">
      <c r="A294" s="507"/>
      <c r="B294" s="517"/>
      <c r="C294" s="518"/>
      <c r="D294" s="513"/>
      <c r="E294" s="514"/>
      <c r="F294" s="510"/>
      <c r="G294" s="13">
        <v>40</v>
      </c>
      <c r="H294" s="296"/>
      <c r="I294" s="6">
        <v>3399</v>
      </c>
      <c r="J294" s="6">
        <f t="shared" si="87"/>
        <v>0</v>
      </c>
      <c r="K294" s="332">
        <f>Итого!$B$17</f>
        <v>0</v>
      </c>
      <c r="L294" s="8">
        <f t="shared" si="57"/>
        <v>3399</v>
      </c>
      <c r="M294" s="8">
        <f t="shared" si="85"/>
        <v>0</v>
      </c>
    </row>
    <row r="295" spans="1:13" ht="15" customHeight="1">
      <c r="A295" s="507"/>
      <c r="B295" s="517"/>
      <c r="C295" s="518"/>
      <c r="D295" s="513"/>
      <c r="E295" s="514"/>
      <c r="F295" s="510"/>
      <c r="G295" s="13">
        <v>42</v>
      </c>
      <c r="H295" s="296"/>
      <c r="I295" s="6">
        <v>3399</v>
      </c>
      <c r="J295" s="6">
        <f t="shared" si="87"/>
        <v>0</v>
      </c>
      <c r="K295" s="332">
        <f>Итого!$B$17</f>
        <v>0</v>
      </c>
      <c r="L295" s="8">
        <f t="shared" si="57"/>
        <v>3399</v>
      </c>
      <c r="M295" s="8">
        <f t="shared" si="85"/>
        <v>0</v>
      </c>
    </row>
    <row r="296" spans="1:13" ht="15" customHeight="1">
      <c r="A296" s="507"/>
      <c r="B296" s="517"/>
      <c r="C296" s="518"/>
      <c r="D296" s="513"/>
      <c r="E296" s="514"/>
      <c r="F296" s="510"/>
      <c r="G296" s="13">
        <v>44</v>
      </c>
      <c r="H296" s="296"/>
      <c r="I296" s="6">
        <v>3399</v>
      </c>
      <c r="J296" s="6">
        <f t="shared" si="87"/>
        <v>0</v>
      </c>
      <c r="K296" s="332">
        <f>Итого!$B$17</f>
        <v>0</v>
      </c>
      <c r="L296" s="8">
        <f t="shared" si="57"/>
        <v>3399</v>
      </c>
      <c r="M296" s="8">
        <f t="shared" si="85"/>
        <v>0</v>
      </c>
    </row>
    <row r="297" spans="1:13" ht="15" customHeight="1">
      <c r="A297" s="507"/>
      <c r="B297" s="517"/>
      <c r="C297" s="518"/>
      <c r="D297" s="513"/>
      <c r="E297" s="514"/>
      <c r="F297" s="510"/>
      <c r="G297" s="13">
        <v>46</v>
      </c>
      <c r="H297" s="296"/>
      <c r="I297" s="6">
        <v>3399</v>
      </c>
      <c r="J297" s="6">
        <f t="shared" si="87"/>
        <v>0</v>
      </c>
      <c r="K297" s="332">
        <f>Итого!$B$17</f>
        <v>0</v>
      </c>
      <c r="L297" s="8">
        <f t="shared" si="57"/>
        <v>3399</v>
      </c>
      <c r="M297" s="8">
        <f t="shared" si="85"/>
        <v>0</v>
      </c>
    </row>
    <row r="298" spans="1:13" ht="15" customHeight="1">
      <c r="A298" s="507"/>
      <c r="B298" s="517"/>
      <c r="C298" s="518"/>
      <c r="D298" s="513"/>
      <c r="E298" s="514"/>
      <c r="F298" s="510"/>
      <c r="G298" s="13">
        <v>48</v>
      </c>
      <c r="H298" s="296"/>
      <c r="I298" s="6">
        <v>3399</v>
      </c>
      <c r="J298" s="6">
        <f t="shared" si="87"/>
        <v>0</v>
      </c>
      <c r="K298" s="332">
        <f>Итого!$B$17</f>
        <v>0</v>
      </c>
      <c r="L298" s="8">
        <f t="shared" si="57"/>
        <v>3399</v>
      </c>
      <c r="M298" s="8">
        <f t="shared" si="85"/>
        <v>0</v>
      </c>
    </row>
    <row r="299" spans="1:13" ht="15" customHeight="1">
      <c r="A299" s="507"/>
      <c r="B299" s="517"/>
      <c r="C299" s="518"/>
      <c r="D299" s="513"/>
      <c r="E299" s="514"/>
      <c r="F299" s="510"/>
      <c r="G299" s="13">
        <v>50</v>
      </c>
      <c r="H299" s="296"/>
      <c r="I299" s="6">
        <v>3399</v>
      </c>
      <c r="J299" s="6">
        <f t="shared" si="87"/>
        <v>0</v>
      </c>
      <c r="K299" s="332">
        <f>Итого!$B$17</f>
        <v>0</v>
      </c>
      <c r="L299" s="8">
        <f t="shared" si="57"/>
        <v>3399</v>
      </c>
      <c r="M299" s="8">
        <f t="shared" si="85"/>
        <v>0</v>
      </c>
    </row>
    <row r="300" spans="1:13" ht="15" customHeight="1">
      <c r="A300" s="507"/>
      <c r="B300" s="517"/>
      <c r="C300" s="518"/>
      <c r="D300" s="513"/>
      <c r="E300" s="514"/>
      <c r="F300" s="510"/>
      <c r="G300" s="13">
        <v>52</v>
      </c>
      <c r="H300" s="296"/>
      <c r="I300" s="6">
        <v>3399</v>
      </c>
      <c r="J300" s="6">
        <f t="shared" si="87"/>
        <v>0</v>
      </c>
      <c r="K300" s="332">
        <f>Итого!$B$17</f>
        <v>0</v>
      </c>
      <c r="L300" s="8">
        <f t="shared" si="57"/>
        <v>3399</v>
      </c>
      <c r="M300" s="8">
        <f t="shared" si="85"/>
        <v>0</v>
      </c>
    </row>
    <row r="301" spans="1:13" ht="15" customHeight="1">
      <c r="A301" s="507"/>
      <c r="B301" s="517"/>
      <c r="C301" s="518"/>
      <c r="D301" s="513"/>
      <c r="E301" s="514"/>
      <c r="F301" s="510"/>
      <c r="G301" s="13">
        <v>54</v>
      </c>
      <c r="H301" s="296"/>
      <c r="I301" s="6">
        <v>3399</v>
      </c>
      <c r="J301" s="6">
        <f t="shared" si="87"/>
        <v>0</v>
      </c>
      <c r="K301" s="332">
        <f>Итого!$B$17</f>
        <v>0</v>
      </c>
      <c r="L301" s="8">
        <f t="shared" si="57"/>
        <v>3399</v>
      </c>
      <c r="M301" s="8">
        <f t="shared" si="85"/>
        <v>0</v>
      </c>
    </row>
    <row r="302" spans="1:13" ht="15" customHeight="1">
      <c r="A302" s="508"/>
      <c r="B302" s="529"/>
      <c r="C302" s="530"/>
      <c r="D302" s="526"/>
      <c r="E302" s="527"/>
      <c r="F302" s="519"/>
      <c r="G302" s="13">
        <v>56</v>
      </c>
      <c r="H302" s="296"/>
      <c r="I302" s="6">
        <v>3399</v>
      </c>
      <c r="J302" s="6">
        <f t="shared" si="87"/>
        <v>0</v>
      </c>
      <c r="K302" s="332">
        <f>Итого!$B$17</f>
        <v>0</v>
      </c>
      <c r="L302" s="8">
        <f t="shared" si="57"/>
        <v>3399</v>
      </c>
      <c r="M302" s="8">
        <f t="shared" si="85"/>
        <v>0</v>
      </c>
    </row>
    <row r="303" spans="1:13" ht="15" customHeight="1">
      <c r="A303" s="532" t="s">
        <v>594</v>
      </c>
      <c r="B303" s="515" t="s">
        <v>159</v>
      </c>
      <c r="C303" s="576"/>
      <c r="D303" s="653" t="s">
        <v>577</v>
      </c>
      <c r="E303" s="576"/>
      <c r="F303" s="654"/>
      <c r="G303" s="5"/>
      <c r="H303" s="253">
        <f>SUM(H304:H309)</f>
        <v>0</v>
      </c>
      <c r="I303" s="5"/>
      <c r="J303" s="5">
        <f>SUM(J304:J309)</f>
        <v>0</v>
      </c>
      <c r="K303" s="68"/>
      <c r="L303" s="10"/>
      <c r="M303" s="7">
        <f>SUM(M304:M309)</f>
        <v>0</v>
      </c>
    </row>
    <row r="304" spans="1:13" ht="19.95" customHeight="1">
      <c r="A304" s="507"/>
      <c r="B304" s="517"/>
      <c r="C304" s="518"/>
      <c r="D304" s="517"/>
      <c r="E304" s="518"/>
      <c r="F304" s="655"/>
      <c r="G304" s="13">
        <v>40</v>
      </c>
      <c r="H304" s="296"/>
      <c r="I304" s="6">
        <v>3399</v>
      </c>
      <c r="J304" s="6">
        <f t="shared" ref="J304:J309" si="88">I304*H304</f>
        <v>0</v>
      </c>
      <c r="K304" s="332">
        <f>Итого!$B$17</f>
        <v>0</v>
      </c>
      <c r="L304" s="8">
        <f t="shared" si="57"/>
        <v>3399</v>
      </c>
      <c r="M304" s="8">
        <f t="shared" si="85"/>
        <v>0</v>
      </c>
    </row>
    <row r="305" spans="1:90" ht="19.95" customHeight="1">
      <c r="A305" s="507"/>
      <c r="B305" s="517"/>
      <c r="C305" s="518"/>
      <c r="D305" s="517"/>
      <c r="E305" s="518"/>
      <c r="F305" s="655"/>
      <c r="G305" s="13">
        <v>42</v>
      </c>
      <c r="H305" s="296"/>
      <c r="I305" s="6">
        <v>3399</v>
      </c>
      <c r="J305" s="6">
        <f t="shared" si="88"/>
        <v>0</v>
      </c>
      <c r="K305" s="332">
        <f>Итого!$B$17</f>
        <v>0</v>
      </c>
      <c r="L305" s="8">
        <f t="shared" si="57"/>
        <v>3399</v>
      </c>
      <c r="M305" s="8">
        <f t="shared" si="85"/>
        <v>0</v>
      </c>
    </row>
    <row r="306" spans="1:90" ht="19.95" customHeight="1">
      <c r="A306" s="507"/>
      <c r="B306" s="517"/>
      <c r="C306" s="518"/>
      <c r="D306" s="517"/>
      <c r="E306" s="518"/>
      <c r="F306" s="655"/>
      <c r="G306" s="13">
        <v>44</v>
      </c>
      <c r="H306" s="296"/>
      <c r="I306" s="6">
        <v>3399</v>
      </c>
      <c r="J306" s="6">
        <f t="shared" si="88"/>
        <v>0</v>
      </c>
      <c r="K306" s="332">
        <f>Итого!$B$17</f>
        <v>0</v>
      </c>
      <c r="L306" s="8">
        <f t="shared" ref="L306:L497" si="89">PRODUCT(I306,1-K306)</f>
        <v>3399</v>
      </c>
      <c r="M306" s="8">
        <f t="shared" si="85"/>
        <v>0</v>
      </c>
    </row>
    <row r="307" spans="1:90" ht="19.95" customHeight="1">
      <c r="A307" s="507"/>
      <c r="B307" s="517"/>
      <c r="C307" s="518"/>
      <c r="D307" s="517"/>
      <c r="E307" s="518"/>
      <c r="F307" s="655"/>
      <c r="G307" s="13">
        <v>46</v>
      </c>
      <c r="H307" s="296"/>
      <c r="I307" s="6">
        <v>3399</v>
      </c>
      <c r="J307" s="6">
        <f t="shared" si="88"/>
        <v>0</v>
      </c>
      <c r="K307" s="332">
        <f>Итого!$B$17</f>
        <v>0</v>
      </c>
      <c r="L307" s="8">
        <f t="shared" si="89"/>
        <v>3399</v>
      </c>
      <c r="M307" s="8">
        <f t="shared" si="85"/>
        <v>0</v>
      </c>
    </row>
    <row r="308" spans="1:90" ht="27" customHeight="1">
      <c r="A308" s="507"/>
      <c r="B308" s="517"/>
      <c r="C308" s="518"/>
      <c r="D308" s="517"/>
      <c r="E308" s="518"/>
      <c r="F308" s="655"/>
      <c r="G308" s="13">
        <v>48</v>
      </c>
      <c r="H308" s="296"/>
      <c r="I308" s="6">
        <v>3399</v>
      </c>
      <c r="J308" s="6">
        <f t="shared" si="88"/>
        <v>0</v>
      </c>
      <c r="K308" s="332">
        <f>Итого!$B$17</f>
        <v>0</v>
      </c>
      <c r="L308" s="8">
        <f t="shared" si="89"/>
        <v>3399</v>
      </c>
      <c r="M308" s="8">
        <f t="shared" si="85"/>
        <v>0</v>
      </c>
    </row>
    <row r="309" spans="1:90" ht="34.950000000000003" customHeight="1">
      <c r="A309" s="507"/>
      <c r="B309" s="517"/>
      <c r="C309" s="518"/>
      <c r="D309" s="517"/>
      <c r="E309" s="518"/>
      <c r="F309" s="655"/>
      <c r="G309" s="13">
        <v>50</v>
      </c>
      <c r="H309" s="296"/>
      <c r="I309" s="6">
        <v>3399</v>
      </c>
      <c r="J309" s="6">
        <f t="shared" si="88"/>
        <v>0</v>
      </c>
      <c r="K309" s="332">
        <f>Итого!$B$17</f>
        <v>0</v>
      </c>
      <c r="L309" s="8">
        <f t="shared" si="89"/>
        <v>3399</v>
      </c>
      <c r="M309" s="8">
        <f t="shared" si="85"/>
        <v>0</v>
      </c>
    </row>
    <row r="310" spans="1:90" s="363" customFormat="1" ht="21.6" customHeight="1">
      <c r="A310" s="596" t="s">
        <v>726</v>
      </c>
      <c r="B310" s="644" t="s">
        <v>727</v>
      </c>
      <c r="C310" s="645"/>
      <c r="D310" s="644" t="s">
        <v>577</v>
      </c>
      <c r="E310" s="645"/>
      <c r="F310" s="650"/>
      <c r="G310" s="5"/>
      <c r="H310" s="253">
        <f>SUM(H311:H322)</f>
        <v>0</v>
      </c>
      <c r="I310" s="5"/>
      <c r="J310" s="5">
        <f>SUM(J311:J322)</f>
        <v>0</v>
      </c>
      <c r="K310" s="68"/>
      <c r="L310" s="10"/>
      <c r="M310" s="7">
        <f>SUM(M311:M322)</f>
        <v>0</v>
      </c>
      <c r="N310" s="362"/>
      <c r="O310" s="362"/>
      <c r="P310" s="362"/>
      <c r="Q310" s="362"/>
      <c r="R310" s="362"/>
      <c r="S310" s="362"/>
      <c r="T310" s="362"/>
      <c r="U310" s="362"/>
      <c r="V310" s="362"/>
      <c r="W310" s="362"/>
      <c r="X310" s="362"/>
      <c r="Y310" s="362"/>
      <c r="Z310" s="362"/>
      <c r="AA310" s="362"/>
      <c r="AB310" s="362"/>
      <c r="AC310" s="362"/>
      <c r="AD310" s="362"/>
      <c r="AE310" s="362"/>
      <c r="AF310" s="362"/>
      <c r="AG310" s="362"/>
      <c r="AH310" s="362"/>
      <c r="AI310" s="362"/>
      <c r="AJ310" s="362"/>
      <c r="AK310" s="362"/>
      <c r="AL310" s="362"/>
      <c r="AM310" s="362"/>
      <c r="AN310" s="362"/>
      <c r="AO310" s="362"/>
      <c r="AP310" s="362"/>
      <c r="AQ310" s="362"/>
      <c r="AR310" s="362"/>
      <c r="AS310" s="362"/>
      <c r="AT310" s="362"/>
      <c r="AU310" s="362"/>
      <c r="AV310" s="362"/>
      <c r="AW310" s="362"/>
      <c r="AX310" s="362"/>
      <c r="AY310" s="362"/>
      <c r="AZ310" s="362"/>
      <c r="BA310" s="362"/>
      <c r="BB310" s="362"/>
      <c r="BC310" s="362"/>
      <c r="BD310" s="362"/>
      <c r="BE310" s="362"/>
      <c r="BF310" s="362"/>
      <c r="BG310" s="362"/>
      <c r="BH310" s="362"/>
      <c r="BI310" s="362"/>
      <c r="BJ310" s="362"/>
      <c r="BK310" s="362"/>
      <c r="BL310" s="362"/>
      <c r="BM310" s="362"/>
      <c r="BN310" s="362"/>
      <c r="BO310" s="362"/>
      <c r="BP310" s="362"/>
      <c r="BQ310" s="362"/>
      <c r="BR310" s="362"/>
      <c r="BS310" s="362"/>
      <c r="BT310" s="362"/>
      <c r="BU310" s="362"/>
      <c r="BV310" s="362"/>
      <c r="BW310" s="362"/>
      <c r="BX310" s="362"/>
      <c r="BY310" s="362"/>
      <c r="BZ310" s="362"/>
      <c r="CA310" s="362"/>
      <c r="CB310" s="362"/>
      <c r="CC310" s="362"/>
      <c r="CD310" s="362"/>
      <c r="CE310" s="362"/>
      <c r="CF310" s="362"/>
      <c r="CG310" s="362"/>
      <c r="CH310" s="362"/>
      <c r="CI310" s="362"/>
      <c r="CJ310" s="362"/>
      <c r="CK310" s="362"/>
      <c r="CL310" s="362"/>
    </row>
    <row r="311" spans="1:90" s="363" customFormat="1" ht="19.95" customHeight="1">
      <c r="A311" s="597"/>
      <c r="B311" s="513"/>
      <c r="C311" s="514"/>
      <c r="D311" s="513"/>
      <c r="E311" s="514"/>
      <c r="F311" s="651"/>
      <c r="G311" s="13">
        <v>34</v>
      </c>
      <c r="H311" s="296"/>
      <c r="I311" s="83">
        <v>2699</v>
      </c>
      <c r="J311" s="6">
        <f>I311*H311</f>
        <v>0</v>
      </c>
      <c r="K311" s="332">
        <f>Итого!$B$17</f>
        <v>0</v>
      </c>
      <c r="L311" s="8">
        <f t="shared" ref="L311:L322" si="90">PRODUCT(I311,1-K311)</f>
        <v>2699</v>
      </c>
      <c r="M311" s="8">
        <f t="shared" ref="M311:M322" si="91">L311*H311</f>
        <v>0</v>
      </c>
      <c r="N311" s="362"/>
      <c r="O311" s="362"/>
      <c r="P311" s="362"/>
      <c r="Q311" s="362"/>
      <c r="R311" s="362"/>
      <c r="S311" s="362"/>
      <c r="T311" s="362"/>
      <c r="U311" s="362"/>
      <c r="V311" s="362"/>
      <c r="W311" s="362"/>
      <c r="X311" s="362"/>
      <c r="Y311" s="362"/>
      <c r="Z311" s="362"/>
      <c r="AA311" s="362"/>
      <c r="AB311" s="362"/>
      <c r="AC311" s="362"/>
      <c r="AD311" s="362"/>
      <c r="AE311" s="362"/>
      <c r="AF311" s="362"/>
      <c r="AG311" s="362"/>
      <c r="AH311" s="362"/>
      <c r="AI311" s="362"/>
      <c r="AJ311" s="362"/>
      <c r="AK311" s="362"/>
      <c r="AL311" s="362"/>
      <c r="AM311" s="362"/>
      <c r="AN311" s="362"/>
      <c r="AO311" s="362"/>
      <c r="AP311" s="362"/>
      <c r="AQ311" s="362"/>
      <c r="AR311" s="362"/>
      <c r="AS311" s="362"/>
      <c r="AT311" s="362"/>
      <c r="AU311" s="362"/>
      <c r="AV311" s="362"/>
      <c r="AW311" s="362"/>
      <c r="AX311" s="362"/>
      <c r="AY311" s="362"/>
      <c r="AZ311" s="362"/>
      <c r="BA311" s="362"/>
      <c r="BB311" s="362"/>
      <c r="BC311" s="362"/>
      <c r="BD311" s="362"/>
      <c r="BE311" s="362"/>
      <c r="BF311" s="362"/>
      <c r="BG311" s="362"/>
      <c r="BH311" s="362"/>
      <c r="BI311" s="362"/>
      <c r="BJ311" s="362"/>
      <c r="BK311" s="362"/>
      <c r="BL311" s="362"/>
      <c r="BM311" s="362"/>
      <c r="BN311" s="362"/>
      <c r="BO311" s="362"/>
      <c r="BP311" s="362"/>
      <c r="BQ311" s="362"/>
      <c r="BR311" s="362"/>
      <c r="BS311" s="362"/>
      <c r="BT311" s="362"/>
      <c r="BU311" s="362"/>
      <c r="BV311" s="362"/>
      <c r="BW311" s="362"/>
      <c r="BX311" s="362"/>
      <c r="BY311" s="362"/>
      <c r="BZ311" s="362"/>
      <c r="CA311" s="362"/>
      <c r="CB311" s="362"/>
      <c r="CC311" s="362"/>
      <c r="CD311" s="362"/>
      <c r="CE311" s="362"/>
      <c r="CF311" s="362"/>
      <c r="CG311" s="362"/>
      <c r="CH311" s="362"/>
      <c r="CI311" s="362"/>
      <c r="CJ311" s="362"/>
      <c r="CK311" s="362"/>
      <c r="CL311" s="362"/>
    </row>
    <row r="312" spans="1:90" s="363" customFormat="1" ht="19.95" customHeight="1">
      <c r="A312" s="597"/>
      <c r="B312" s="513"/>
      <c r="C312" s="514"/>
      <c r="D312" s="513"/>
      <c r="E312" s="514"/>
      <c r="F312" s="651"/>
      <c r="G312" s="13">
        <v>36</v>
      </c>
      <c r="H312" s="296"/>
      <c r="I312" s="83">
        <v>2699</v>
      </c>
      <c r="J312" s="6">
        <f t="shared" ref="J312:J322" si="92">I312*H312</f>
        <v>0</v>
      </c>
      <c r="K312" s="332">
        <f>Итого!$B$17</f>
        <v>0</v>
      </c>
      <c r="L312" s="8">
        <f t="shared" si="90"/>
        <v>2699</v>
      </c>
      <c r="M312" s="8">
        <f t="shared" si="91"/>
        <v>0</v>
      </c>
      <c r="N312" s="362"/>
      <c r="O312" s="362"/>
      <c r="P312" s="362"/>
      <c r="Q312" s="362"/>
      <c r="R312" s="362"/>
      <c r="S312" s="362"/>
      <c r="T312" s="362"/>
      <c r="U312" s="362"/>
      <c r="V312" s="362"/>
      <c r="W312" s="362"/>
      <c r="X312" s="362"/>
      <c r="Y312" s="362"/>
      <c r="Z312" s="362"/>
      <c r="AA312" s="362"/>
      <c r="AB312" s="362"/>
      <c r="AC312" s="362"/>
      <c r="AD312" s="362"/>
      <c r="AE312" s="362"/>
      <c r="AF312" s="362"/>
      <c r="AG312" s="362"/>
      <c r="AH312" s="362"/>
      <c r="AI312" s="362"/>
      <c r="AJ312" s="362"/>
      <c r="AK312" s="362"/>
      <c r="AL312" s="362"/>
      <c r="AM312" s="362"/>
      <c r="AN312" s="362"/>
      <c r="AO312" s="362"/>
      <c r="AP312" s="362"/>
      <c r="AQ312" s="362"/>
      <c r="AR312" s="362"/>
      <c r="AS312" s="362"/>
      <c r="AT312" s="362"/>
      <c r="AU312" s="362"/>
      <c r="AV312" s="362"/>
      <c r="AW312" s="362"/>
      <c r="AX312" s="362"/>
      <c r="AY312" s="362"/>
      <c r="AZ312" s="362"/>
      <c r="BA312" s="362"/>
      <c r="BB312" s="362"/>
      <c r="BC312" s="362"/>
      <c r="BD312" s="362"/>
      <c r="BE312" s="362"/>
      <c r="BF312" s="362"/>
      <c r="BG312" s="362"/>
      <c r="BH312" s="362"/>
      <c r="BI312" s="362"/>
      <c r="BJ312" s="362"/>
      <c r="BK312" s="362"/>
      <c r="BL312" s="362"/>
      <c r="BM312" s="362"/>
      <c r="BN312" s="362"/>
      <c r="BO312" s="362"/>
      <c r="BP312" s="362"/>
      <c r="BQ312" s="362"/>
      <c r="BR312" s="362"/>
      <c r="BS312" s="362"/>
      <c r="BT312" s="362"/>
      <c r="BU312" s="362"/>
      <c r="BV312" s="362"/>
      <c r="BW312" s="362"/>
      <c r="BX312" s="362"/>
      <c r="BY312" s="362"/>
      <c r="BZ312" s="362"/>
      <c r="CA312" s="362"/>
      <c r="CB312" s="362"/>
      <c r="CC312" s="362"/>
      <c r="CD312" s="362"/>
      <c r="CE312" s="362"/>
      <c r="CF312" s="362"/>
      <c r="CG312" s="362"/>
      <c r="CH312" s="362"/>
      <c r="CI312" s="362"/>
      <c r="CJ312" s="362"/>
      <c r="CK312" s="362"/>
      <c r="CL312" s="362"/>
    </row>
    <row r="313" spans="1:90" s="363" customFormat="1" ht="19.95" customHeight="1">
      <c r="A313" s="597"/>
      <c r="B313" s="513"/>
      <c r="C313" s="514"/>
      <c r="D313" s="513"/>
      <c r="E313" s="514"/>
      <c r="F313" s="651"/>
      <c r="G313" s="13">
        <v>38</v>
      </c>
      <c r="H313" s="296"/>
      <c r="I313" s="83">
        <v>2699</v>
      </c>
      <c r="J313" s="6">
        <f t="shared" si="92"/>
        <v>0</v>
      </c>
      <c r="K313" s="332">
        <f>Итого!$B$17</f>
        <v>0</v>
      </c>
      <c r="L313" s="8">
        <f t="shared" si="90"/>
        <v>2699</v>
      </c>
      <c r="M313" s="8">
        <f t="shared" si="91"/>
        <v>0</v>
      </c>
      <c r="N313" s="362"/>
      <c r="O313" s="362"/>
      <c r="P313" s="362"/>
      <c r="Q313" s="362"/>
      <c r="R313" s="362"/>
      <c r="S313" s="362"/>
      <c r="T313" s="362"/>
      <c r="U313" s="362"/>
      <c r="V313" s="362"/>
      <c r="W313" s="362"/>
      <c r="X313" s="362"/>
      <c r="Y313" s="362"/>
      <c r="Z313" s="362"/>
      <c r="AA313" s="362"/>
      <c r="AB313" s="362"/>
      <c r="AC313" s="362"/>
      <c r="AD313" s="362"/>
      <c r="AE313" s="362"/>
      <c r="AF313" s="362"/>
      <c r="AG313" s="362"/>
      <c r="AH313" s="362"/>
      <c r="AI313" s="362"/>
      <c r="AJ313" s="362"/>
      <c r="AK313" s="362"/>
      <c r="AL313" s="362"/>
      <c r="AM313" s="362"/>
      <c r="AN313" s="362"/>
      <c r="AO313" s="362"/>
      <c r="AP313" s="362"/>
      <c r="AQ313" s="362"/>
      <c r="AR313" s="362"/>
      <c r="AS313" s="362"/>
      <c r="AT313" s="362"/>
      <c r="AU313" s="362"/>
      <c r="AV313" s="362"/>
      <c r="AW313" s="362"/>
      <c r="AX313" s="362"/>
      <c r="AY313" s="362"/>
      <c r="AZ313" s="362"/>
      <c r="BA313" s="362"/>
      <c r="BB313" s="362"/>
      <c r="BC313" s="362"/>
      <c r="BD313" s="362"/>
      <c r="BE313" s="362"/>
      <c r="BF313" s="362"/>
      <c r="BG313" s="362"/>
      <c r="BH313" s="362"/>
      <c r="BI313" s="362"/>
      <c r="BJ313" s="362"/>
      <c r="BK313" s="362"/>
      <c r="BL313" s="362"/>
      <c r="BM313" s="362"/>
      <c r="BN313" s="362"/>
      <c r="BO313" s="362"/>
      <c r="BP313" s="362"/>
      <c r="BQ313" s="362"/>
      <c r="BR313" s="362"/>
      <c r="BS313" s="362"/>
      <c r="BT313" s="362"/>
      <c r="BU313" s="362"/>
      <c r="BV313" s="362"/>
      <c r="BW313" s="362"/>
      <c r="BX313" s="362"/>
      <c r="BY313" s="362"/>
      <c r="BZ313" s="362"/>
      <c r="CA313" s="362"/>
      <c r="CB313" s="362"/>
      <c r="CC313" s="362"/>
      <c r="CD313" s="362"/>
      <c r="CE313" s="362"/>
      <c r="CF313" s="362"/>
      <c r="CG313" s="362"/>
      <c r="CH313" s="362"/>
      <c r="CI313" s="362"/>
      <c r="CJ313" s="362"/>
      <c r="CK313" s="362"/>
      <c r="CL313" s="362"/>
    </row>
    <row r="314" spans="1:90" s="363" customFormat="1" ht="19.95" customHeight="1">
      <c r="A314" s="597"/>
      <c r="B314" s="513"/>
      <c r="C314" s="514"/>
      <c r="D314" s="513"/>
      <c r="E314" s="514"/>
      <c r="F314" s="651"/>
      <c r="G314" s="13">
        <v>40</v>
      </c>
      <c r="H314" s="296"/>
      <c r="I314" s="83">
        <v>2699</v>
      </c>
      <c r="J314" s="6">
        <f t="shared" si="92"/>
        <v>0</v>
      </c>
      <c r="K314" s="332">
        <f>Итого!$B$17</f>
        <v>0</v>
      </c>
      <c r="L314" s="8">
        <f t="shared" si="90"/>
        <v>2699</v>
      </c>
      <c r="M314" s="8">
        <f t="shared" si="91"/>
        <v>0</v>
      </c>
      <c r="N314" s="362"/>
      <c r="O314" s="362"/>
      <c r="P314" s="362"/>
      <c r="Q314" s="362"/>
      <c r="R314" s="362"/>
      <c r="S314" s="362"/>
      <c r="T314" s="362"/>
      <c r="U314" s="362"/>
      <c r="V314" s="362"/>
      <c r="W314" s="362"/>
      <c r="X314" s="362"/>
      <c r="Y314" s="362"/>
      <c r="Z314" s="362"/>
      <c r="AA314" s="362"/>
      <c r="AB314" s="362"/>
      <c r="AC314" s="362"/>
      <c r="AD314" s="362"/>
      <c r="AE314" s="362"/>
      <c r="AF314" s="362"/>
      <c r="AG314" s="362"/>
      <c r="AH314" s="362"/>
      <c r="AI314" s="362"/>
      <c r="AJ314" s="362"/>
      <c r="AK314" s="362"/>
      <c r="AL314" s="362"/>
      <c r="AM314" s="362"/>
      <c r="AN314" s="362"/>
      <c r="AO314" s="362"/>
      <c r="AP314" s="362"/>
      <c r="AQ314" s="362"/>
      <c r="AR314" s="362"/>
      <c r="AS314" s="362"/>
      <c r="AT314" s="362"/>
      <c r="AU314" s="362"/>
      <c r="AV314" s="362"/>
      <c r="AW314" s="362"/>
      <c r="AX314" s="362"/>
      <c r="AY314" s="362"/>
      <c r="AZ314" s="362"/>
      <c r="BA314" s="362"/>
      <c r="BB314" s="362"/>
      <c r="BC314" s="362"/>
      <c r="BD314" s="362"/>
      <c r="BE314" s="362"/>
      <c r="BF314" s="362"/>
      <c r="BG314" s="362"/>
      <c r="BH314" s="362"/>
      <c r="BI314" s="362"/>
      <c r="BJ314" s="362"/>
      <c r="BK314" s="362"/>
      <c r="BL314" s="362"/>
      <c r="BM314" s="362"/>
      <c r="BN314" s="362"/>
      <c r="BO314" s="362"/>
      <c r="BP314" s="362"/>
      <c r="BQ314" s="362"/>
      <c r="BR314" s="362"/>
      <c r="BS314" s="362"/>
      <c r="BT314" s="362"/>
      <c r="BU314" s="362"/>
      <c r="BV314" s="362"/>
      <c r="BW314" s="362"/>
      <c r="BX314" s="362"/>
      <c r="BY314" s="362"/>
      <c r="BZ314" s="362"/>
      <c r="CA314" s="362"/>
      <c r="CB314" s="362"/>
      <c r="CC314" s="362"/>
      <c r="CD314" s="362"/>
      <c r="CE314" s="362"/>
      <c r="CF314" s="362"/>
      <c r="CG314" s="362"/>
      <c r="CH314" s="362"/>
      <c r="CI314" s="362"/>
      <c r="CJ314" s="362"/>
      <c r="CK314" s="362"/>
      <c r="CL314" s="362"/>
    </row>
    <row r="315" spans="1:90" s="363" customFormat="1" ht="19.95" customHeight="1">
      <c r="A315" s="597"/>
      <c r="B315" s="513"/>
      <c r="C315" s="514"/>
      <c r="D315" s="513"/>
      <c r="E315" s="514"/>
      <c r="F315" s="651"/>
      <c r="G315" s="13">
        <v>42</v>
      </c>
      <c r="H315" s="296"/>
      <c r="I315" s="83">
        <v>2699</v>
      </c>
      <c r="J315" s="6">
        <f t="shared" si="92"/>
        <v>0</v>
      </c>
      <c r="K315" s="332">
        <f>Итого!$B$17</f>
        <v>0</v>
      </c>
      <c r="L315" s="8">
        <f t="shared" si="90"/>
        <v>2699</v>
      </c>
      <c r="M315" s="8">
        <f t="shared" si="91"/>
        <v>0</v>
      </c>
      <c r="N315" s="362"/>
      <c r="O315" s="362"/>
      <c r="P315" s="362"/>
      <c r="Q315" s="362"/>
      <c r="R315" s="362"/>
      <c r="S315" s="362"/>
      <c r="T315" s="362"/>
      <c r="U315" s="362"/>
      <c r="V315" s="362"/>
      <c r="W315" s="362"/>
      <c r="X315" s="362"/>
      <c r="Y315" s="362"/>
      <c r="Z315" s="362"/>
      <c r="AA315" s="362"/>
      <c r="AB315" s="362"/>
      <c r="AC315" s="362"/>
      <c r="AD315" s="362"/>
      <c r="AE315" s="362"/>
      <c r="AF315" s="362"/>
      <c r="AG315" s="362"/>
      <c r="AH315" s="362"/>
      <c r="AI315" s="362"/>
      <c r="AJ315" s="362"/>
      <c r="AK315" s="362"/>
      <c r="AL315" s="362"/>
      <c r="AM315" s="362"/>
      <c r="AN315" s="362"/>
      <c r="AO315" s="362"/>
      <c r="AP315" s="362"/>
      <c r="AQ315" s="362"/>
      <c r="AR315" s="362"/>
      <c r="AS315" s="362"/>
      <c r="AT315" s="362"/>
      <c r="AU315" s="362"/>
      <c r="AV315" s="362"/>
      <c r="AW315" s="362"/>
      <c r="AX315" s="362"/>
      <c r="AY315" s="362"/>
      <c r="AZ315" s="362"/>
      <c r="BA315" s="362"/>
      <c r="BB315" s="362"/>
      <c r="BC315" s="362"/>
      <c r="BD315" s="362"/>
      <c r="BE315" s="362"/>
      <c r="BF315" s="362"/>
      <c r="BG315" s="362"/>
      <c r="BH315" s="362"/>
      <c r="BI315" s="362"/>
      <c r="BJ315" s="362"/>
      <c r="BK315" s="362"/>
      <c r="BL315" s="362"/>
      <c r="BM315" s="362"/>
      <c r="BN315" s="362"/>
      <c r="BO315" s="362"/>
      <c r="BP315" s="362"/>
      <c r="BQ315" s="362"/>
      <c r="BR315" s="362"/>
      <c r="BS315" s="362"/>
      <c r="BT315" s="362"/>
      <c r="BU315" s="362"/>
      <c r="BV315" s="362"/>
      <c r="BW315" s="362"/>
      <c r="BX315" s="362"/>
      <c r="BY315" s="362"/>
      <c r="BZ315" s="362"/>
      <c r="CA315" s="362"/>
      <c r="CB315" s="362"/>
      <c r="CC315" s="362"/>
      <c r="CD315" s="362"/>
      <c r="CE315" s="362"/>
      <c r="CF315" s="362"/>
      <c r="CG315" s="362"/>
      <c r="CH315" s="362"/>
      <c r="CI315" s="362"/>
      <c r="CJ315" s="362"/>
      <c r="CK315" s="362"/>
      <c r="CL315" s="362"/>
    </row>
    <row r="316" spans="1:90" s="363" customFormat="1" ht="19.95" customHeight="1">
      <c r="A316" s="597"/>
      <c r="B316" s="513"/>
      <c r="C316" s="514"/>
      <c r="D316" s="513"/>
      <c r="E316" s="514"/>
      <c r="F316" s="651"/>
      <c r="G316" s="13">
        <v>44</v>
      </c>
      <c r="H316" s="296"/>
      <c r="I316" s="83">
        <v>2699</v>
      </c>
      <c r="J316" s="6">
        <f t="shared" si="92"/>
        <v>0</v>
      </c>
      <c r="K316" s="332">
        <f>Итого!$B$17</f>
        <v>0</v>
      </c>
      <c r="L316" s="8">
        <f t="shared" si="90"/>
        <v>2699</v>
      </c>
      <c r="M316" s="8">
        <f t="shared" si="91"/>
        <v>0</v>
      </c>
      <c r="N316" s="362"/>
      <c r="O316" s="362"/>
      <c r="P316" s="362"/>
      <c r="Q316" s="362"/>
      <c r="R316" s="362"/>
      <c r="S316" s="362"/>
      <c r="T316" s="362"/>
      <c r="U316" s="362"/>
      <c r="V316" s="362"/>
      <c r="W316" s="362"/>
      <c r="X316" s="362"/>
      <c r="Y316" s="362"/>
      <c r="Z316" s="362"/>
      <c r="AA316" s="362"/>
      <c r="AB316" s="362"/>
      <c r="AC316" s="362"/>
      <c r="AD316" s="362"/>
      <c r="AE316" s="362"/>
      <c r="AF316" s="362"/>
      <c r="AG316" s="362"/>
      <c r="AH316" s="362"/>
      <c r="AI316" s="362"/>
      <c r="AJ316" s="362"/>
      <c r="AK316" s="362"/>
      <c r="AL316" s="362"/>
      <c r="AM316" s="362"/>
      <c r="AN316" s="362"/>
      <c r="AO316" s="362"/>
      <c r="AP316" s="362"/>
      <c r="AQ316" s="362"/>
      <c r="AR316" s="362"/>
      <c r="AS316" s="362"/>
      <c r="AT316" s="362"/>
      <c r="AU316" s="362"/>
      <c r="AV316" s="362"/>
      <c r="AW316" s="362"/>
      <c r="AX316" s="362"/>
      <c r="AY316" s="362"/>
      <c r="AZ316" s="362"/>
      <c r="BA316" s="362"/>
      <c r="BB316" s="362"/>
      <c r="BC316" s="362"/>
      <c r="BD316" s="362"/>
      <c r="BE316" s="362"/>
      <c r="BF316" s="362"/>
      <c r="BG316" s="362"/>
      <c r="BH316" s="362"/>
      <c r="BI316" s="362"/>
      <c r="BJ316" s="362"/>
      <c r="BK316" s="362"/>
      <c r="BL316" s="362"/>
      <c r="BM316" s="362"/>
      <c r="BN316" s="362"/>
      <c r="BO316" s="362"/>
      <c r="BP316" s="362"/>
      <c r="BQ316" s="362"/>
      <c r="BR316" s="362"/>
      <c r="BS316" s="362"/>
      <c r="BT316" s="362"/>
      <c r="BU316" s="362"/>
      <c r="BV316" s="362"/>
      <c r="BW316" s="362"/>
      <c r="BX316" s="362"/>
      <c r="BY316" s="362"/>
      <c r="BZ316" s="362"/>
      <c r="CA316" s="362"/>
      <c r="CB316" s="362"/>
      <c r="CC316" s="362"/>
      <c r="CD316" s="362"/>
      <c r="CE316" s="362"/>
      <c r="CF316" s="362"/>
      <c r="CG316" s="362"/>
      <c r="CH316" s="362"/>
      <c r="CI316" s="362"/>
      <c r="CJ316" s="362"/>
      <c r="CK316" s="362"/>
      <c r="CL316" s="362"/>
    </row>
    <row r="317" spans="1:90" s="363" customFormat="1" ht="19.95" customHeight="1">
      <c r="A317" s="597"/>
      <c r="B317" s="513"/>
      <c r="C317" s="514"/>
      <c r="D317" s="513"/>
      <c r="E317" s="514"/>
      <c r="F317" s="651"/>
      <c r="G317" s="13">
        <v>46</v>
      </c>
      <c r="H317" s="296"/>
      <c r="I317" s="83">
        <v>2699</v>
      </c>
      <c r="J317" s="6">
        <f t="shared" si="92"/>
        <v>0</v>
      </c>
      <c r="K317" s="332">
        <f>Итого!$B$17</f>
        <v>0</v>
      </c>
      <c r="L317" s="8">
        <f t="shared" si="90"/>
        <v>2699</v>
      </c>
      <c r="M317" s="8">
        <f t="shared" si="91"/>
        <v>0</v>
      </c>
      <c r="N317" s="362"/>
      <c r="O317" s="362"/>
      <c r="P317" s="362"/>
      <c r="Q317" s="362"/>
      <c r="R317" s="362"/>
      <c r="S317" s="362"/>
      <c r="T317" s="362"/>
      <c r="U317" s="362"/>
      <c r="V317" s="362"/>
      <c r="W317" s="362"/>
      <c r="X317" s="362"/>
      <c r="Y317" s="362"/>
      <c r="Z317" s="362"/>
      <c r="AA317" s="362"/>
      <c r="AB317" s="362"/>
      <c r="AC317" s="362"/>
      <c r="AD317" s="362"/>
      <c r="AE317" s="362"/>
      <c r="AF317" s="362"/>
      <c r="AG317" s="362"/>
      <c r="AH317" s="362"/>
      <c r="AI317" s="362"/>
      <c r="AJ317" s="362"/>
      <c r="AK317" s="362"/>
      <c r="AL317" s="362"/>
      <c r="AM317" s="362"/>
      <c r="AN317" s="362"/>
      <c r="AO317" s="362"/>
      <c r="AP317" s="362"/>
      <c r="AQ317" s="362"/>
      <c r="AR317" s="362"/>
      <c r="AS317" s="362"/>
      <c r="AT317" s="362"/>
      <c r="AU317" s="362"/>
      <c r="AV317" s="362"/>
      <c r="AW317" s="362"/>
      <c r="AX317" s="362"/>
      <c r="AY317" s="362"/>
      <c r="AZ317" s="362"/>
      <c r="BA317" s="362"/>
      <c r="BB317" s="362"/>
      <c r="BC317" s="362"/>
      <c r="BD317" s="362"/>
      <c r="BE317" s="362"/>
      <c r="BF317" s="362"/>
      <c r="BG317" s="362"/>
      <c r="BH317" s="362"/>
      <c r="BI317" s="362"/>
      <c r="BJ317" s="362"/>
      <c r="BK317" s="362"/>
      <c r="BL317" s="362"/>
      <c r="BM317" s="362"/>
      <c r="BN317" s="362"/>
      <c r="BO317" s="362"/>
      <c r="BP317" s="362"/>
      <c r="BQ317" s="362"/>
      <c r="BR317" s="362"/>
      <c r="BS317" s="362"/>
      <c r="BT317" s="362"/>
      <c r="BU317" s="362"/>
      <c r="BV317" s="362"/>
      <c r="BW317" s="362"/>
      <c r="BX317" s="362"/>
      <c r="BY317" s="362"/>
      <c r="BZ317" s="362"/>
      <c r="CA317" s="362"/>
      <c r="CB317" s="362"/>
      <c r="CC317" s="362"/>
      <c r="CD317" s="362"/>
      <c r="CE317" s="362"/>
      <c r="CF317" s="362"/>
      <c r="CG317" s="362"/>
      <c r="CH317" s="362"/>
      <c r="CI317" s="362"/>
      <c r="CJ317" s="362"/>
      <c r="CK317" s="362"/>
      <c r="CL317" s="362"/>
    </row>
    <row r="318" spans="1:90" s="363" customFormat="1" ht="19.95" customHeight="1">
      <c r="A318" s="597"/>
      <c r="B318" s="513"/>
      <c r="C318" s="514"/>
      <c r="D318" s="513"/>
      <c r="E318" s="514"/>
      <c r="F318" s="651"/>
      <c r="G318" s="13">
        <v>48</v>
      </c>
      <c r="H318" s="296"/>
      <c r="I318" s="83">
        <v>2699</v>
      </c>
      <c r="J318" s="6">
        <f t="shared" si="92"/>
        <v>0</v>
      </c>
      <c r="K318" s="332">
        <f>Итого!$B$17</f>
        <v>0</v>
      </c>
      <c r="L318" s="8">
        <f t="shared" si="90"/>
        <v>2699</v>
      </c>
      <c r="M318" s="8">
        <f t="shared" si="91"/>
        <v>0</v>
      </c>
      <c r="N318" s="362"/>
      <c r="O318" s="362"/>
      <c r="P318" s="362"/>
      <c r="Q318" s="362"/>
      <c r="R318" s="362"/>
      <c r="S318" s="362"/>
      <c r="T318" s="362"/>
      <c r="U318" s="362"/>
      <c r="V318" s="362"/>
      <c r="W318" s="362"/>
      <c r="X318" s="362"/>
      <c r="Y318" s="362"/>
      <c r="Z318" s="362"/>
      <c r="AA318" s="362"/>
      <c r="AB318" s="362"/>
      <c r="AC318" s="362"/>
      <c r="AD318" s="362"/>
      <c r="AE318" s="362"/>
      <c r="AF318" s="362"/>
      <c r="AG318" s="362"/>
      <c r="AH318" s="362"/>
      <c r="AI318" s="362"/>
      <c r="AJ318" s="362"/>
      <c r="AK318" s="362"/>
      <c r="AL318" s="362"/>
      <c r="AM318" s="362"/>
      <c r="AN318" s="362"/>
      <c r="AO318" s="362"/>
      <c r="AP318" s="362"/>
      <c r="AQ318" s="362"/>
      <c r="AR318" s="362"/>
      <c r="AS318" s="362"/>
      <c r="AT318" s="362"/>
      <c r="AU318" s="362"/>
      <c r="AV318" s="362"/>
      <c r="AW318" s="362"/>
      <c r="AX318" s="362"/>
      <c r="AY318" s="362"/>
      <c r="AZ318" s="362"/>
      <c r="BA318" s="362"/>
      <c r="BB318" s="362"/>
      <c r="BC318" s="362"/>
      <c r="BD318" s="362"/>
      <c r="BE318" s="362"/>
      <c r="BF318" s="362"/>
      <c r="BG318" s="362"/>
      <c r="BH318" s="362"/>
      <c r="BI318" s="362"/>
      <c r="BJ318" s="362"/>
      <c r="BK318" s="362"/>
      <c r="BL318" s="362"/>
      <c r="BM318" s="362"/>
      <c r="BN318" s="362"/>
      <c r="BO318" s="362"/>
      <c r="BP318" s="362"/>
      <c r="BQ318" s="362"/>
      <c r="BR318" s="362"/>
      <c r="BS318" s="362"/>
      <c r="BT318" s="362"/>
      <c r="BU318" s="362"/>
      <c r="BV318" s="362"/>
      <c r="BW318" s="362"/>
      <c r="BX318" s="362"/>
      <c r="BY318" s="362"/>
      <c r="BZ318" s="362"/>
      <c r="CA318" s="362"/>
      <c r="CB318" s="362"/>
      <c r="CC318" s="362"/>
      <c r="CD318" s="362"/>
      <c r="CE318" s="362"/>
      <c r="CF318" s="362"/>
      <c r="CG318" s="362"/>
      <c r="CH318" s="362"/>
      <c r="CI318" s="362"/>
      <c r="CJ318" s="362"/>
      <c r="CK318" s="362"/>
      <c r="CL318" s="362"/>
    </row>
    <row r="319" spans="1:90" s="363" customFormat="1" ht="19.95" customHeight="1">
      <c r="A319" s="597"/>
      <c r="B319" s="513"/>
      <c r="C319" s="514"/>
      <c r="D319" s="513"/>
      <c r="E319" s="514"/>
      <c r="F319" s="651"/>
      <c r="G319" s="13">
        <v>50</v>
      </c>
      <c r="H319" s="296"/>
      <c r="I319" s="83">
        <v>2699</v>
      </c>
      <c r="J319" s="6">
        <f t="shared" si="92"/>
        <v>0</v>
      </c>
      <c r="K319" s="332">
        <f>Итого!$B$17</f>
        <v>0</v>
      </c>
      <c r="L319" s="8">
        <f t="shared" si="90"/>
        <v>2699</v>
      </c>
      <c r="M319" s="8">
        <f t="shared" si="91"/>
        <v>0</v>
      </c>
      <c r="N319" s="362"/>
      <c r="O319" s="362"/>
      <c r="P319" s="362"/>
      <c r="Q319" s="362"/>
      <c r="R319" s="362"/>
      <c r="S319" s="362"/>
      <c r="T319" s="362"/>
      <c r="U319" s="362"/>
      <c r="V319" s="362"/>
      <c r="W319" s="362"/>
      <c r="X319" s="362"/>
      <c r="Y319" s="362"/>
      <c r="Z319" s="362"/>
      <c r="AA319" s="362"/>
      <c r="AB319" s="362"/>
      <c r="AC319" s="362"/>
      <c r="AD319" s="362"/>
      <c r="AE319" s="362"/>
      <c r="AF319" s="362"/>
      <c r="AG319" s="362"/>
      <c r="AH319" s="362"/>
      <c r="AI319" s="362"/>
      <c r="AJ319" s="362"/>
      <c r="AK319" s="362"/>
      <c r="AL319" s="362"/>
      <c r="AM319" s="362"/>
      <c r="AN319" s="362"/>
      <c r="AO319" s="362"/>
      <c r="AP319" s="362"/>
      <c r="AQ319" s="362"/>
      <c r="AR319" s="362"/>
      <c r="AS319" s="362"/>
      <c r="AT319" s="362"/>
      <c r="AU319" s="362"/>
      <c r="AV319" s="362"/>
      <c r="AW319" s="362"/>
      <c r="AX319" s="362"/>
      <c r="AY319" s="362"/>
      <c r="AZ319" s="362"/>
      <c r="BA319" s="362"/>
      <c r="BB319" s="362"/>
      <c r="BC319" s="362"/>
      <c r="BD319" s="362"/>
      <c r="BE319" s="362"/>
      <c r="BF319" s="362"/>
      <c r="BG319" s="362"/>
      <c r="BH319" s="362"/>
      <c r="BI319" s="362"/>
      <c r="BJ319" s="362"/>
      <c r="BK319" s="362"/>
      <c r="BL319" s="362"/>
      <c r="BM319" s="362"/>
      <c r="BN319" s="362"/>
      <c r="BO319" s="362"/>
      <c r="BP319" s="362"/>
      <c r="BQ319" s="362"/>
      <c r="BR319" s="362"/>
      <c r="BS319" s="362"/>
      <c r="BT319" s="362"/>
      <c r="BU319" s="362"/>
      <c r="BV319" s="362"/>
      <c r="BW319" s="362"/>
      <c r="BX319" s="362"/>
      <c r="BY319" s="362"/>
      <c r="BZ319" s="362"/>
      <c r="CA319" s="362"/>
      <c r="CB319" s="362"/>
      <c r="CC319" s="362"/>
      <c r="CD319" s="362"/>
      <c r="CE319" s="362"/>
      <c r="CF319" s="362"/>
      <c r="CG319" s="362"/>
      <c r="CH319" s="362"/>
      <c r="CI319" s="362"/>
      <c r="CJ319" s="362"/>
      <c r="CK319" s="362"/>
      <c r="CL319" s="362"/>
    </row>
    <row r="320" spans="1:90" s="363" customFormat="1" ht="19.95" customHeight="1">
      <c r="A320" s="597"/>
      <c r="B320" s="513"/>
      <c r="C320" s="514"/>
      <c r="D320" s="513"/>
      <c r="E320" s="514"/>
      <c r="F320" s="651"/>
      <c r="G320" s="13">
        <v>52</v>
      </c>
      <c r="H320" s="296"/>
      <c r="I320" s="83">
        <v>2699</v>
      </c>
      <c r="J320" s="6">
        <f t="shared" si="92"/>
        <v>0</v>
      </c>
      <c r="K320" s="332">
        <f>Итого!$B$17</f>
        <v>0</v>
      </c>
      <c r="L320" s="8">
        <f t="shared" si="90"/>
        <v>2699</v>
      </c>
      <c r="M320" s="8">
        <f t="shared" si="91"/>
        <v>0</v>
      </c>
      <c r="N320" s="362"/>
      <c r="O320" s="362"/>
      <c r="P320" s="362"/>
      <c r="Q320" s="362"/>
      <c r="R320" s="362"/>
      <c r="S320" s="362"/>
      <c r="T320" s="362"/>
      <c r="U320" s="362"/>
      <c r="V320" s="362"/>
      <c r="W320" s="362"/>
      <c r="X320" s="362"/>
      <c r="Y320" s="362"/>
      <c r="Z320" s="362"/>
      <c r="AA320" s="362"/>
      <c r="AB320" s="362"/>
      <c r="AC320" s="362"/>
      <c r="AD320" s="362"/>
      <c r="AE320" s="362"/>
      <c r="AF320" s="362"/>
      <c r="AG320" s="362"/>
      <c r="AH320" s="362"/>
      <c r="AI320" s="362"/>
      <c r="AJ320" s="362"/>
      <c r="AK320" s="362"/>
      <c r="AL320" s="362"/>
      <c r="AM320" s="362"/>
      <c r="AN320" s="362"/>
      <c r="AO320" s="362"/>
      <c r="AP320" s="362"/>
      <c r="AQ320" s="362"/>
      <c r="AR320" s="362"/>
      <c r="AS320" s="362"/>
      <c r="AT320" s="362"/>
      <c r="AU320" s="362"/>
      <c r="AV320" s="362"/>
      <c r="AW320" s="362"/>
      <c r="AX320" s="362"/>
      <c r="AY320" s="362"/>
      <c r="AZ320" s="362"/>
      <c r="BA320" s="362"/>
      <c r="BB320" s="362"/>
      <c r="BC320" s="362"/>
      <c r="BD320" s="362"/>
      <c r="BE320" s="362"/>
      <c r="BF320" s="362"/>
      <c r="BG320" s="362"/>
      <c r="BH320" s="362"/>
      <c r="BI320" s="362"/>
      <c r="BJ320" s="362"/>
      <c r="BK320" s="362"/>
      <c r="BL320" s="362"/>
      <c r="BM320" s="362"/>
      <c r="BN320" s="362"/>
      <c r="BO320" s="362"/>
      <c r="BP320" s="362"/>
      <c r="BQ320" s="362"/>
      <c r="BR320" s="362"/>
      <c r="BS320" s="362"/>
      <c r="BT320" s="362"/>
      <c r="BU320" s="362"/>
      <c r="BV320" s="362"/>
      <c r="BW320" s="362"/>
      <c r="BX320" s="362"/>
      <c r="BY320" s="362"/>
      <c r="BZ320" s="362"/>
      <c r="CA320" s="362"/>
      <c r="CB320" s="362"/>
      <c r="CC320" s="362"/>
      <c r="CD320" s="362"/>
      <c r="CE320" s="362"/>
      <c r="CF320" s="362"/>
      <c r="CG320" s="362"/>
      <c r="CH320" s="362"/>
      <c r="CI320" s="362"/>
      <c r="CJ320" s="362"/>
      <c r="CK320" s="362"/>
      <c r="CL320" s="362"/>
    </row>
    <row r="321" spans="1:90" s="363" customFormat="1" ht="19.95" customHeight="1">
      <c r="A321" s="597"/>
      <c r="B321" s="513"/>
      <c r="C321" s="514"/>
      <c r="D321" s="513"/>
      <c r="E321" s="514"/>
      <c r="F321" s="651"/>
      <c r="G321" s="13">
        <v>54</v>
      </c>
      <c r="H321" s="296"/>
      <c r="I321" s="83">
        <v>2699</v>
      </c>
      <c r="J321" s="6">
        <f t="shared" si="92"/>
        <v>0</v>
      </c>
      <c r="K321" s="332">
        <f>Итого!$B$17</f>
        <v>0</v>
      </c>
      <c r="L321" s="8">
        <f t="shared" si="90"/>
        <v>2699</v>
      </c>
      <c r="M321" s="8">
        <f t="shared" si="91"/>
        <v>0</v>
      </c>
      <c r="N321" s="362"/>
      <c r="O321" s="362"/>
      <c r="P321" s="362"/>
      <c r="Q321" s="362"/>
      <c r="R321" s="362"/>
      <c r="S321" s="362"/>
      <c r="T321" s="362"/>
      <c r="U321" s="362"/>
      <c r="V321" s="362"/>
      <c r="W321" s="362"/>
      <c r="X321" s="362"/>
      <c r="Y321" s="362"/>
      <c r="Z321" s="362"/>
      <c r="AA321" s="362"/>
      <c r="AB321" s="362"/>
      <c r="AC321" s="362"/>
      <c r="AD321" s="362"/>
      <c r="AE321" s="362"/>
      <c r="AF321" s="362"/>
      <c r="AG321" s="362"/>
      <c r="AH321" s="362"/>
      <c r="AI321" s="362"/>
      <c r="AJ321" s="362"/>
      <c r="AK321" s="362"/>
      <c r="AL321" s="362"/>
      <c r="AM321" s="362"/>
      <c r="AN321" s="362"/>
      <c r="AO321" s="362"/>
      <c r="AP321" s="362"/>
      <c r="AQ321" s="362"/>
      <c r="AR321" s="362"/>
      <c r="AS321" s="362"/>
      <c r="AT321" s="362"/>
      <c r="AU321" s="362"/>
      <c r="AV321" s="362"/>
      <c r="AW321" s="362"/>
      <c r="AX321" s="362"/>
      <c r="AY321" s="362"/>
      <c r="AZ321" s="362"/>
      <c r="BA321" s="362"/>
      <c r="BB321" s="362"/>
      <c r="BC321" s="362"/>
      <c r="BD321" s="362"/>
      <c r="BE321" s="362"/>
      <c r="BF321" s="362"/>
      <c r="BG321" s="362"/>
      <c r="BH321" s="362"/>
      <c r="BI321" s="362"/>
      <c r="BJ321" s="362"/>
      <c r="BK321" s="362"/>
      <c r="BL321" s="362"/>
      <c r="BM321" s="362"/>
      <c r="BN321" s="362"/>
      <c r="BO321" s="362"/>
      <c r="BP321" s="362"/>
      <c r="BQ321" s="362"/>
      <c r="BR321" s="362"/>
      <c r="BS321" s="362"/>
      <c r="BT321" s="362"/>
      <c r="BU321" s="362"/>
      <c r="BV321" s="362"/>
      <c r="BW321" s="362"/>
      <c r="BX321" s="362"/>
      <c r="BY321" s="362"/>
      <c r="BZ321" s="362"/>
      <c r="CA321" s="362"/>
      <c r="CB321" s="362"/>
      <c r="CC321" s="362"/>
      <c r="CD321" s="362"/>
      <c r="CE321" s="362"/>
      <c r="CF321" s="362"/>
      <c r="CG321" s="362"/>
      <c r="CH321" s="362"/>
      <c r="CI321" s="362"/>
      <c r="CJ321" s="362"/>
      <c r="CK321" s="362"/>
      <c r="CL321" s="362"/>
    </row>
    <row r="322" spans="1:90" s="363" customFormat="1" ht="19.95" customHeight="1">
      <c r="A322" s="598"/>
      <c r="B322" s="526"/>
      <c r="C322" s="527"/>
      <c r="D322" s="526"/>
      <c r="E322" s="527"/>
      <c r="F322" s="652"/>
      <c r="G322" s="13">
        <v>56</v>
      </c>
      <c r="H322" s="296"/>
      <c r="I322" s="83">
        <v>2699</v>
      </c>
      <c r="J322" s="6">
        <f t="shared" si="92"/>
        <v>0</v>
      </c>
      <c r="K322" s="332">
        <f>Итого!$B$17</f>
        <v>0</v>
      </c>
      <c r="L322" s="8">
        <f t="shared" si="90"/>
        <v>2699</v>
      </c>
      <c r="M322" s="8">
        <f t="shared" si="91"/>
        <v>0</v>
      </c>
      <c r="N322" s="362"/>
      <c r="O322" s="362"/>
      <c r="P322" s="362"/>
      <c r="Q322" s="362"/>
      <c r="R322" s="362"/>
      <c r="S322" s="362"/>
      <c r="T322" s="362"/>
      <c r="U322" s="362"/>
      <c r="V322" s="362"/>
      <c r="W322" s="362"/>
      <c r="X322" s="362"/>
      <c r="Y322" s="362"/>
      <c r="Z322" s="362"/>
      <c r="AA322" s="362"/>
      <c r="AB322" s="362"/>
      <c r="AC322" s="362"/>
      <c r="AD322" s="362"/>
      <c r="AE322" s="362"/>
      <c r="AF322" s="362"/>
      <c r="AG322" s="362"/>
      <c r="AH322" s="362"/>
      <c r="AI322" s="362"/>
      <c r="AJ322" s="362"/>
      <c r="AK322" s="362"/>
      <c r="AL322" s="362"/>
      <c r="AM322" s="362"/>
      <c r="AN322" s="362"/>
      <c r="AO322" s="362"/>
      <c r="AP322" s="362"/>
      <c r="AQ322" s="362"/>
      <c r="AR322" s="362"/>
      <c r="AS322" s="362"/>
      <c r="AT322" s="362"/>
      <c r="AU322" s="362"/>
      <c r="AV322" s="362"/>
      <c r="AW322" s="362"/>
      <c r="AX322" s="362"/>
      <c r="AY322" s="362"/>
      <c r="AZ322" s="362"/>
      <c r="BA322" s="362"/>
      <c r="BB322" s="362"/>
      <c r="BC322" s="362"/>
      <c r="BD322" s="362"/>
      <c r="BE322" s="362"/>
      <c r="BF322" s="362"/>
      <c r="BG322" s="362"/>
      <c r="BH322" s="362"/>
      <c r="BI322" s="362"/>
      <c r="BJ322" s="362"/>
      <c r="BK322" s="362"/>
      <c r="BL322" s="362"/>
      <c r="BM322" s="362"/>
      <c r="BN322" s="362"/>
      <c r="BO322" s="362"/>
      <c r="BP322" s="362"/>
      <c r="BQ322" s="362"/>
      <c r="BR322" s="362"/>
      <c r="BS322" s="362"/>
      <c r="BT322" s="362"/>
      <c r="BU322" s="362"/>
      <c r="BV322" s="362"/>
      <c r="BW322" s="362"/>
      <c r="BX322" s="362"/>
      <c r="BY322" s="362"/>
      <c r="BZ322" s="362"/>
      <c r="CA322" s="362"/>
      <c r="CB322" s="362"/>
      <c r="CC322" s="362"/>
      <c r="CD322" s="362"/>
      <c r="CE322" s="362"/>
      <c r="CF322" s="362"/>
      <c r="CG322" s="362"/>
      <c r="CH322" s="362"/>
      <c r="CI322" s="362"/>
      <c r="CJ322" s="362"/>
      <c r="CK322" s="362"/>
      <c r="CL322" s="362"/>
    </row>
    <row r="323" spans="1:90" ht="16.2" customHeight="1">
      <c r="A323" s="532" t="s">
        <v>593</v>
      </c>
      <c r="B323" s="659" t="s">
        <v>161</v>
      </c>
      <c r="C323" s="576"/>
      <c r="D323" s="575" t="s">
        <v>577</v>
      </c>
      <c r="E323" s="619"/>
      <c r="F323" s="656"/>
      <c r="G323" s="5"/>
      <c r="H323" s="253">
        <f>SUM(H324:H335)</f>
        <v>0</v>
      </c>
      <c r="I323" s="5"/>
      <c r="J323" s="5">
        <f>SUM(J324:J335)</f>
        <v>0</v>
      </c>
      <c r="K323" s="68"/>
      <c r="L323" s="10"/>
      <c r="M323" s="7">
        <f>SUM(M324:M335)</f>
        <v>0</v>
      </c>
      <c r="N323" s="61"/>
    </row>
    <row r="324" spans="1:90" s="14" customFormat="1" ht="15" customHeight="1">
      <c r="A324" s="507"/>
      <c r="B324" s="517"/>
      <c r="C324" s="518"/>
      <c r="D324" s="577"/>
      <c r="E324" s="578"/>
      <c r="F324" s="657"/>
      <c r="G324" s="13">
        <v>34</v>
      </c>
      <c r="H324" s="296"/>
      <c r="I324" s="83">
        <v>2699</v>
      </c>
      <c r="J324" s="6">
        <f>I324*H324</f>
        <v>0</v>
      </c>
      <c r="K324" s="332">
        <f>Итого!$B$17</f>
        <v>0</v>
      </c>
      <c r="L324" s="8">
        <f t="shared" si="89"/>
        <v>2699</v>
      </c>
      <c r="M324" s="8">
        <f t="shared" si="85"/>
        <v>0</v>
      </c>
      <c r="N324" s="62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</row>
    <row r="325" spans="1:90" ht="15" customHeight="1">
      <c r="A325" s="507"/>
      <c r="B325" s="517"/>
      <c r="C325" s="518"/>
      <c r="D325" s="577"/>
      <c r="E325" s="578"/>
      <c r="F325" s="657"/>
      <c r="G325" s="13">
        <v>36</v>
      </c>
      <c r="H325" s="296"/>
      <c r="I325" s="83">
        <v>2699</v>
      </c>
      <c r="J325" s="6">
        <f t="shared" ref="J325:J335" si="93">I325*H325</f>
        <v>0</v>
      </c>
      <c r="K325" s="332">
        <f>Итого!$B$17</f>
        <v>0</v>
      </c>
      <c r="L325" s="8">
        <f t="shared" si="89"/>
        <v>2699</v>
      </c>
      <c r="M325" s="8">
        <f t="shared" si="85"/>
        <v>0</v>
      </c>
      <c r="N325" s="61"/>
    </row>
    <row r="326" spans="1:90" s="14" customFormat="1" ht="15" customHeight="1">
      <c r="A326" s="507"/>
      <c r="B326" s="517"/>
      <c r="C326" s="518"/>
      <c r="D326" s="577"/>
      <c r="E326" s="578"/>
      <c r="F326" s="657"/>
      <c r="G326" s="13">
        <v>38</v>
      </c>
      <c r="H326" s="296"/>
      <c r="I326" s="83">
        <v>2699</v>
      </c>
      <c r="J326" s="6">
        <f t="shared" si="93"/>
        <v>0</v>
      </c>
      <c r="K326" s="332">
        <f>Итого!$B$17</f>
        <v>0</v>
      </c>
      <c r="L326" s="8">
        <f t="shared" si="89"/>
        <v>2699</v>
      </c>
      <c r="M326" s="8">
        <f t="shared" si="85"/>
        <v>0</v>
      </c>
      <c r="N326" s="62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</row>
    <row r="327" spans="1:90" ht="15" customHeight="1">
      <c r="A327" s="507"/>
      <c r="B327" s="517"/>
      <c r="C327" s="518"/>
      <c r="D327" s="577"/>
      <c r="E327" s="578"/>
      <c r="F327" s="657"/>
      <c r="G327" s="13">
        <v>40</v>
      </c>
      <c r="H327" s="296"/>
      <c r="I327" s="83">
        <v>2699</v>
      </c>
      <c r="J327" s="6">
        <f t="shared" si="93"/>
        <v>0</v>
      </c>
      <c r="K327" s="332">
        <f>Итого!$B$17</f>
        <v>0</v>
      </c>
      <c r="L327" s="8">
        <f t="shared" si="89"/>
        <v>2699</v>
      </c>
      <c r="M327" s="8">
        <f t="shared" si="85"/>
        <v>0</v>
      </c>
      <c r="N327" s="61"/>
    </row>
    <row r="328" spans="1:90" s="14" customFormat="1" ht="15" customHeight="1">
      <c r="A328" s="507"/>
      <c r="B328" s="517"/>
      <c r="C328" s="518"/>
      <c r="D328" s="577"/>
      <c r="E328" s="578"/>
      <c r="F328" s="657"/>
      <c r="G328" s="13">
        <v>42</v>
      </c>
      <c r="H328" s="296"/>
      <c r="I328" s="83">
        <v>2699</v>
      </c>
      <c r="J328" s="6">
        <f t="shared" si="93"/>
        <v>0</v>
      </c>
      <c r="K328" s="332">
        <f>Итого!$B$17</f>
        <v>0</v>
      </c>
      <c r="L328" s="8">
        <f t="shared" si="89"/>
        <v>2699</v>
      </c>
      <c r="M328" s="8">
        <f t="shared" si="85"/>
        <v>0</v>
      </c>
      <c r="N328" s="62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</row>
    <row r="329" spans="1:90" ht="15" customHeight="1">
      <c r="A329" s="507"/>
      <c r="B329" s="517"/>
      <c r="C329" s="518"/>
      <c r="D329" s="577"/>
      <c r="E329" s="578"/>
      <c r="F329" s="657"/>
      <c r="G329" s="13">
        <v>44</v>
      </c>
      <c r="H329" s="296"/>
      <c r="I329" s="83">
        <v>2699</v>
      </c>
      <c r="J329" s="6">
        <f t="shared" si="93"/>
        <v>0</v>
      </c>
      <c r="K329" s="332">
        <f>Итого!$B$17</f>
        <v>0</v>
      </c>
      <c r="L329" s="8">
        <f t="shared" si="89"/>
        <v>2699</v>
      </c>
      <c r="M329" s="8">
        <f t="shared" si="85"/>
        <v>0</v>
      </c>
      <c r="N329" s="61"/>
    </row>
    <row r="330" spans="1:90" s="14" customFormat="1" ht="15" customHeight="1">
      <c r="A330" s="507"/>
      <c r="B330" s="517"/>
      <c r="C330" s="518"/>
      <c r="D330" s="577"/>
      <c r="E330" s="578"/>
      <c r="F330" s="657"/>
      <c r="G330" s="13">
        <v>46</v>
      </c>
      <c r="H330" s="296"/>
      <c r="I330" s="83">
        <v>2699</v>
      </c>
      <c r="J330" s="6">
        <f t="shared" si="93"/>
        <v>0</v>
      </c>
      <c r="K330" s="332">
        <f>Итого!$B$17</f>
        <v>0</v>
      </c>
      <c r="L330" s="8">
        <f t="shared" si="89"/>
        <v>2699</v>
      </c>
      <c r="M330" s="8">
        <f t="shared" si="85"/>
        <v>0</v>
      </c>
      <c r="N330" s="62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</row>
    <row r="331" spans="1:90" ht="15" customHeight="1">
      <c r="A331" s="507"/>
      <c r="B331" s="517"/>
      <c r="C331" s="518"/>
      <c r="D331" s="577"/>
      <c r="E331" s="578"/>
      <c r="F331" s="657"/>
      <c r="G331" s="13">
        <v>48</v>
      </c>
      <c r="H331" s="296"/>
      <c r="I331" s="83">
        <v>2699</v>
      </c>
      <c r="J331" s="6">
        <f t="shared" si="93"/>
        <v>0</v>
      </c>
      <c r="K331" s="332">
        <f>Итого!$B$17</f>
        <v>0</v>
      </c>
      <c r="L331" s="8">
        <f t="shared" si="89"/>
        <v>2699</v>
      </c>
      <c r="M331" s="8">
        <f t="shared" si="85"/>
        <v>0</v>
      </c>
      <c r="N331" s="61"/>
    </row>
    <row r="332" spans="1:90" s="14" customFormat="1" ht="15" customHeight="1">
      <c r="A332" s="507"/>
      <c r="B332" s="517"/>
      <c r="C332" s="518"/>
      <c r="D332" s="577"/>
      <c r="E332" s="578"/>
      <c r="F332" s="657"/>
      <c r="G332" s="13">
        <v>50</v>
      </c>
      <c r="H332" s="296"/>
      <c r="I332" s="83">
        <v>2699</v>
      </c>
      <c r="J332" s="6">
        <f t="shared" si="93"/>
        <v>0</v>
      </c>
      <c r="K332" s="332">
        <f>Итого!$B$17</f>
        <v>0</v>
      </c>
      <c r="L332" s="8">
        <f t="shared" si="89"/>
        <v>2699</v>
      </c>
      <c r="M332" s="8">
        <f t="shared" si="85"/>
        <v>0</v>
      </c>
      <c r="N332" s="62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</row>
    <row r="333" spans="1:90" ht="15" customHeight="1">
      <c r="A333" s="507"/>
      <c r="B333" s="517"/>
      <c r="C333" s="518"/>
      <c r="D333" s="577"/>
      <c r="E333" s="578"/>
      <c r="F333" s="657"/>
      <c r="G333" s="13">
        <v>52</v>
      </c>
      <c r="H333" s="296"/>
      <c r="I333" s="83">
        <v>2699</v>
      </c>
      <c r="J333" s="6">
        <f t="shared" si="93"/>
        <v>0</v>
      </c>
      <c r="K333" s="332">
        <f>Итого!$B$17</f>
        <v>0</v>
      </c>
      <c r="L333" s="8">
        <f t="shared" si="89"/>
        <v>2699</v>
      </c>
      <c r="M333" s="8">
        <f t="shared" si="85"/>
        <v>0</v>
      </c>
      <c r="N333" s="61"/>
    </row>
    <row r="334" spans="1:90" s="14" customFormat="1" ht="15" customHeight="1">
      <c r="A334" s="507"/>
      <c r="B334" s="517"/>
      <c r="C334" s="518"/>
      <c r="D334" s="577"/>
      <c r="E334" s="578"/>
      <c r="F334" s="657"/>
      <c r="G334" s="13">
        <v>54</v>
      </c>
      <c r="H334" s="296"/>
      <c r="I334" s="83">
        <v>2699</v>
      </c>
      <c r="J334" s="6">
        <f t="shared" si="93"/>
        <v>0</v>
      </c>
      <c r="K334" s="332">
        <f>Итого!$B$17</f>
        <v>0</v>
      </c>
      <c r="L334" s="8">
        <f t="shared" si="89"/>
        <v>2699</v>
      </c>
      <c r="M334" s="8">
        <f t="shared" si="85"/>
        <v>0</v>
      </c>
      <c r="N334" s="62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</row>
    <row r="335" spans="1:90" ht="15" customHeight="1">
      <c r="A335" s="508"/>
      <c r="B335" s="529"/>
      <c r="C335" s="530"/>
      <c r="D335" s="579"/>
      <c r="E335" s="580"/>
      <c r="F335" s="658"/>
      <c r="G335" s="13">
        <v>56</v>
      </c>
      <c r="H335" s="296"/>
      <c r="I335" s="83">
        <v>2699</v>
      </c>
      <c r="J335" s="6">
        <f t="shared" si="93"/>
        <v>0</v>
      </c>
      <c r="K335" s="332">
        <f>Итого!$B$17</f>
        <v>0</v>
      </c>
      <c r="L335" s="8">
        <f t="shared" si="89"/>
        <v>2699</v>
      </c>
      <c r="M335" s="8">
        <f t="shared" si="85"/>
        <v>0</v>
      </c>
      <c r="N335" s="61"/>
    </row>
    <row r="336" spans="1:90" s="360" customFormat="1" ht="15" customHeight="1">
      <c r="A336" s="506" t="s">
        <v>731</v>
      </c>
      <c r="B336" s="575" t="s">
        <v>728</v>
      </c>
      <c r="C336" s="576"/>
      <c r="D336" s="575" t="s">
        <v>729</v>
      </c>
      <c r="E336" s="619"/>
      <c r="F336" s="656"/>
      <c r="G336" s="5"/>
      <c r="H336" s="253">
        <f>SUM(H337:H348)</f>
        <v>0</v>
      </c>
      <c r="I336" s="5"/>
      <c r="J336" s="5">
        <f>SUM(J337:J348)</f>
        <v>0</v>
      </c>
      <c r="K336" s="68"/>
      <c r="L336" s="10"/>
      <c r="M336" s="7">
        <f>SUM(M337:M348)</f>
        <v>0</v>
      </c>
      <c r="N336" s="61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</row>
    <row r="337" spans="1:90" s="360" customFormat="1" ht="15" customHeight="1">
      <c r="A337" s="507"/>
      <c r="B337" s="517"/>
      <c r="C337" s="518"/>
      <c r="D337" s="577"/>
      <c r="E337" s="578"/>
      <c r="F337" s="657"/>
      <c r="G337" s="13">
        <v>34</v>
      </c>
      <c r="H337" s="296"/>
      <c r="I337" s="83">
        <v>2190</v>
      </c>
      <c r="J337" s="6">
        <f>I337*H337</f>
        <v>0</v>
      </c>
      <c r="K337" s="332">
        <f>Итого!$B$17</f>
        <v>0</v>
      </c>
      <c r="L337" s="8">
        <f t="shared" ref="L337:L348" si="94">PRODUCT(I337,1-K337)</f>
        <v>2190</v>
      </c>
      <c r="M337" s="8">
        <f t="shared" ref="M337:M348" si="95">L337*H337</f>
        <v>0</v>
      </c>
      <c r="N337" s="61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</row>
    <row r="338" spans="1:90" s="360" customFormat="1" ht="15" customHeight="1">
      <c r="A338" s="507"/>
      <c r="B338" s="517"/>
      <c r="C338" s="518"/>
      <c r="D338" s="577"/>
      <c r="E338" s="578"/>
      <c r="F338" s="657"/>
      <c r="G338" s="13">
        <v>36</v>
      </c>
      <c r="H338" s="296"/>
      <c r="I338" s="83">
        <v>2190</v>
      </c>
      <c r="J338" s="6">
        <f t="shared" ref="J338:J348" si="96">I338*H338</f>
        <v>0</v>
      </c>
      <c r="K338" s="332">
        <f>Итого!$B$17</f>
        <v>0</v>
      </c>
      <c r="L338" s="8">
        <f t="shared" si="94"/>
        <v>2190</v>
      </c>
      <c r="M338" s="8">
        <f t="shared" si="95"/>
        <v>0</v>
      </c>
      <c r="N338" s="61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</row>
    <row r="339" spans="1:90" s="360" customFormat="1" ht="15" customHeight="1">
      <c r="A339" s="507"/>
      <c r="B339" s="517"/>
      <c r="C339" s="518"/>
      <c r="D339" s="577"/>
      <c r="E339" s="578"/>
      <c r="F339" s="657"/>
      <c r="G339" s="13">
        <v>38</v>
      </c>
      <c r="H339" s="296"/>
      <c r="I339" s="83">
        <v>2190</v>
      </c>
      <c r="J339" s="6">
        <f t="shared" si="96"/>
        <v>0</v>
      </c>
      <c r="K339" s="332">
        <f>Итого!$B$17</f>
        <v>0</v>
      </c>
      <c r="L339" s="8">
        <f t="shared" si="94"/>
        <v>2190</v>
      </c>
      <c r="M339" s="8">
        <f t="shared" si="95"/>
        <v>0</v>
      </c>
      <c r="N339" s="61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</row>
    <row r="340" spans="1:90" s="360" customFormat="1" ht="15" customHeight="1">
      <c r="A340" s="507"/>
      <c r="B340" s="517"/>
      <c r="C340" s="518"/>
      <c r="D340" s="577"/>
      <c r="E340" s="578"/>
      <c r="F340" s="657"/>
      <c r="G340" s="13">
        <v>40</v>
      </c>
      <c r="H340" s="296"/>
      <c r="I340" s="83">
        <v>2190</v>
      </c>
      <c r="J340" s="6">
        <f t="shared" si="96"/>
        <v>0</v>
      </c>
      <c r="K340" s="332">
        <f>Итого!$B$17</f>
        <v>0</v>
      </c>
      <c r="L340" s="8">
        <f t="shared" si="94"/>
        <v>2190</v>
      </c>
      <c r="M340" s="8">
        <f t="shared" si="95"/>
        <v>0</v>
      </c>
      <c r="N340" s="61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</row>
    <row r="341" spans="1:90" s="360" customFormat="1" ht="15" customHeight="1">
      <c r="A341" s="507"/>
      <c r="B341" s="517"/>
      <c r="C341" s="518"/>
      <c r="D341" s="577"/>
      <c r="E341" s="578"/>
      <c r="F341" s="657"/>
      <c r="G341" s="13">
        <v>42</v>
      </c>
      <c r="H341" s="296"/>
      <c r="I341" s="83">
        <v>2190</v>
      </c>
      <c r="J341" s="6">
        <f t="shared" si="96"/>
        <v>0</v>
      </c>
      <c r="K341" s="332">
        <f>Итого!$B$17</f>
        <v>0</v>
      </c>
      <c r="L341" s="8">
        <f t="shared" si="94"/>
        <v>2190</v>
      </c>
      <c r="M341" s="8">
        <f t="shared" si="95"/>
        <v>0</v>
      </c>
      <c r="N341" s="61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</row>
    <row r="342" spans="1:90" s="360" customFormat="1" ht="15" customHeight="1">
      <c r="A342" s="507"/>
      <c r="B342" s="517"/>
      <c r="C342" s="518"/>
      <c r="D342" s="577"/>
      <c r="E342" s="578"/>
      <c r="F342" s="657"/>
      <c r="G342" s="13">
        <v>44</v>
      </c>
      <c r="H342" s="296"/>
      <c r="I342" s="83">
        <v>2190</v>
      </c>
      <c r="J342" s="6">
        <f t="shared" si="96"/>
        <v>0</v>
      </c>
      <c r="K342" s="332">
        <f>Итого!$B$17</f>
        <v>0</v>
      </c>
      <c r="L342" s="8">
        <f t="shared" si="94"/>
        <v>2190</v>
      </c>
      <c r="M342" s="8">
        <f t="shared" si="95"/>
        <v>0</v>
      </c>
      <c r="N342" s="61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</row>
    <row r="343" spans="1:90" s="360" customFormat="1" ht="15" customHeight="1">
      <c r="A343" s="507"/>
      <c r="B343" s="517"/>
      <c r="C343" s="518"/>
      <c r="D343" s="577"/>
      <c r="E343" s="578"/>
      <c r="F343" s="657"/>
      <c r="G343" s="13">
        <v>46</v>
      </c>
      <c r="H343" s="296"/>
      <c r="I343" s="83">
        <v>2190</v>
      </c>
      <c r="J343" s="6">
        <f t="shared" si="96"/>
        <v>0</v>
      </c>
      <c r="K343" s="332">
        <f>Итого!$B$17</f>
        <v>0</v>
      </c>
      <c r="L343" s="8">
        <f t="shared" si="94"/>
        <v>2190</v>
      </c>
      <c r="M343" s="8">
        <f t="shared" si="95"/>
        <v>0</v>
      </c>
      <c r="N343" s="61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</row>
    <row r="344" spans="1:90" s="360" customFormat="1" ht="15" customHeight="1">
      <c r="A344" s="507"/>
      <c r="B344" s="517"/>
      <c r="C344" s="518"/>
      <c r="D344" s="577"/>
      <c r="E344" s="578"/>
      <c r="F344" s="657"/>
      <c r="G344" s="13">
        <v>48</v>
      </c>
      <c r="H344" s="296"/>
      <c r="I344" s="83">
        <v>2190</v>
      </c>
      <c r="J344" s="6">
        <f t="shared" si="96"/>
        <v>0</v>
      </c>
      <c r="K344" s="332">
        <f>Итого!$B$17</f>
        <v>0</v>
      </c>
      <c r="L344" s="8">
        <f t="shared" si="94"/>
        <v>2190</v>
      </c>
      <c r="M344" s="8">
        <f t="shared" si="95"/>
        <v>0</v>
      </c>
      <c r="N344" s="61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</row>
    <row r="345" spans="1:90" s="360" customFormat="1" ht="15" customHeight="1">
      <c r="A345" s="507"/>
      <c r="B345" s="517"/>
      <c r="C345" s="518"/>
      <c r="D345" s="577"/>
      <c r="E345" s="578"/>
      <c r="F345" s="657"/>
      <c r="G345" s="13">
        <v>50</v>
      </c>
      <c r="H345" s="296"/>
      <c r="I345" s="83">
        <v>2190</v>
      </c>
      <c r="J345" s="6">
        <f t="shared" si="96"/>
        <v>0</v>
      </c>
      <c r="K345" s="332">
        <f>Итого!$B$17</f>
        <v>0</v>
      </c>
      <c r="L345" s="8">
        <f t="shared" si="94"/>
        <v>2190</v>
      </c>
      <c r="M345" s="8">
        <f t="shared" si="95"/>
        <v>0</v>
      </c>
      <c r="N345" s="61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</row>
    <row r="346" spans="1:90" s="360" customFormat="1" ht="15" customHeight="1">
      <c r="A346" s="507"/>
      <c r="B346" s="517"/>
      <c r="C346" s="518"/>
      <c r="D346" s="577"/>
      <c r="E346" s="578"/>
      <c r="F346" s="657"/>
      <c r="G346" s="13">
        <v>52</v>
      </c>
      <c r="H346" s="296"/>
      <c r="I346" s="83">
        <v>2190</v>
      </c>
      <c r="J346" s="6">
        <f t="shared" si="96"/>
        <v>0</v>
      </c>
      <c r="K346" s="332">
        <f>Итого!$B$17</f>
        <v>0</v>
      </c>
      <c r="L346" s="8">
        <f t="shared" si="94"/>
        <v>2190</v>
      </c>
      <c r="M346" s="8">
        <f t="shared" si="95"/>
        <v>0</v>
      </c>
      <c r="N346" s="61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</row>
    <row r="347" spans="1:90" s="360" customFormat="1" ht="15" customHeight="1">
      <c r="A347" s="507"/>
      <c r="B347" s="517"/>
      <c r="C347" s="518"/>
      <c r="D347" s="577"/>
      <c r="E347" s="578"/>
      <c r="F347" s="657"/>
      <c r="G347" s="13">
        <v>54</v>
      </c>
      <c r="H347" s="296"/>
      <c r="I347" s="83">
        <v>2190</v>
      </c>
      <c r="J347" s="6">
        <f t="shared" si="96"/>
        <v>0</v>
      </c>
      <c r="K347" s="332">
        <f>Итого!$B$17</f>
        <v>0</v>
      </c>
      <c r="L347" s="8">
        <f t="shared" si="94"/>
        <v>2190</v>
      </c>
      <c r="M347" s="8">
        <f t="shared" si="95"/>
        <v>0</v>
      </c>
      <c r="N347" s="61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</row>
    <row r="348" spans="1:90" s="360" customFormat="1" ht="15" customHeight="1">
      <c r="A348" s="508"/>
      <c r="B348" s="529"/>
      <c r="C348" s="530"/>
      <c r="D348" s="579"/>
      <c r="E348" s="580"/>
      <c r="F348" s="658"/>
      <c r="G348" s="13">
        <v>56</v>
      </c>
      <c r="H348" s="296"/>
      <c r="I348" s="83">
        <v>2190</v>
      </c>
      <c r="J348" s="6">
        <f t="shared" si="96"/>
        <v>0</v>
      </c>
      <c r="K348" s="332">
        <f>Итого!$B$17</f>
        <v>0</v>
      </c>
      <c r="L348" s="8">
        <f t="shared" si="94"/>
        <v>2190</v>
      </c>
      <c r="M348" s="8">
        <f t="shared" si="95"/>
        <v>0</v>
      </c>
      <c r="N348" s="61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</row>
    <row r="349" spans="1:90" s="360" customFormat="1" ht="15" customHeight="1">
      <c r="A349" s="506" t="s">
        <v>732</v>
      </c>
      <c r="B349" s="575" t="s">
        <v>728</v>
      </c>
      <c r="C349" s="576"/>
      <c r="D349" s="575" t="s">
        <v>730</v>
      </c>
      <c r="E349" s="619"/>
      <c r="F349" s="656"/>
      <c r="G349" s="5"/>
      <c r="H349" s="253">
        <f>SUM(H350:H361)</f>
        <v>0</v>
      </c>
      <c r="I349" s="5"/>
      <c r="J349" s="5">
        <f>SUM(J350:J361)</f>
        <v>0</v>
      </c>
      <c r="K349" s="68"/>
      <c r="L349" s="10"/>
      <c r="M349" s="7">
        <f>SUM(M350:M361)</f>
        <v>0</v>
      </c>
      <c r="N349" s="61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</row>
    <row r="350" spans="1:90" s="360" customFormat="1" ht="15" customHeight="1">
      <c r="A350" s="507"/>
      <c r="B350" s="517"/>
      <c r="C350" s="518"/>
      <c r="D350" s="577"/>
      <c r="E350" s="578"/>
      <c r="F350" s="657"/>
      <c r="G350" s="13">
        <v>34</v>
      </c>
      <c r="H350" s="296"/>
      <c r="I350" s="83">
        <v>2190</v>
      </c>
      <c r="J350" s="6">
        <f>I350*H350</f>
        <v>0</v>
      </c>
      <c r="K350" s="332">
        <f>Итого!$B$17</f>
        <v>0</v>
      </c>
      <c r="L350" s="8">
        <f t="shared" ref="L350:L361" si="97">PRODUCT(I350,1-K350)</f>
        <v>2190</v>
      </c>
      <c r="M350" s="8">
        <f t="shared" ref="M350:M361" si="98">L350*H350</f>
        <v>0</v>
      </c>
      <c r="N350" s="61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</row>
    <row r="351" spans="1:90" s="360" customFormat="1" ht="15" customHeight="1">
      <c r="A351" s="507"/>
      <c r="B351" s="517"/>
      <c r="C351" s="518"/>
      <c r="D351" s="577"/>
      <c r="E351" s="578"/>
      <c r="F351" s="657"/>
      <c r="G351" s="13">
        <v>36</v>
      </c>
      <c r="H351" s="296"/>
      <c r="I351" s="83">
        <v>2190</v>
      </c>
      <c r="J351" s="6">
        <f t="shared" ref="J351:J361" si="99">I351*H351</f>
        <v>0</v>
      </c>
      <c r="K351" s="332">
        <f>Итого!$B$17</f>
        <v>0</v>
      </c>
      <c r="L351" s="8">
        <f t="shared" si="97"/>
        <v>2190</v>
      </c>
      <c r="M351" s="8">
        <f t="shared" si="98"/>
        <v>0</v>
      </c>
      <c r="N351" s="61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</row>
    <row r="352" spans="1:90" s="360" customFormat="1" ht="15" customHeight="1">
      <c r="A352" s="507"/>
      <c r="B352" s="517"/>
      <c r="C352" s="518"/>
      <c r="D352" s="577"/>
      <c r="E352" s="578"/>
      <c r="F352" s="657"/>
      <c r="G352" s="13">
        <v>38</v>
      </c>
      <c r="H352" s="296"/>
      <c r="I352" s="83">
        <v>2190</v>
      </c>
      <c r="J352" s="6">
        <f t="shared" si="99"/>
        <v>0</v>
      </c>
      <c r="K352" s="332">
        <f>Итого!$B$17</f>
        <v>0</v>
      </c>
      <c r="L352" s="8">
        <f t="shared" si="97"/>
        <v>2190</v>
      </c>
      <c r="M352" s="8">
        <f t="shared" si="98"/>
        <v>0</v>
      </c>
      <c r="N352" s="61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</row>
    <row r="353" spans="1:90" s="360" customFormat="1" ht="15" customHeight="1">
      <c r="A353" s="507"/>
      <c r="B353" s="517"/>
      <c r="C353" s="518"/>
      <c r="D353" s="577"/>
      <c r="E353" s="578"/>
      <c r="F353" s="657"/>
      <c r="G353" s="13">
        <v>40</v>
      </c>
      <c r="H353" s="296"/>
      <c r="I353" s="83">
        <v>2190</v>
      </c>
      <c r="J353" s="6">
        <f t="shared" si="99"/>
        <v>0</v>
      </c>
      <c r="K353" s="332">
        <f>Итого!$B$17</f>
        <v>0</v>
      </c>
      <c r="L353" s="8">
        <f t="shared" si="97"/>
        <v>2190</v>
      </c>
      <c r="M353" s="8">
        <f t="shared" si="98"/>
        <v>0</v>
      </c>
      <c r="N353" s="61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</row>
    <row r="354" spans="1:90" s="360" customFormat="1" ht="15" customHeight="1">
      <c r="A354" s="507"/>
      <c r="B354" s="517"/>
      <c r="C354" s="518"/>
      <c r="D354" s="577"/>
      <c r="E354" s="578"/>
      <c r="F354" s="657"/>
      <c r="G354" s="13">
        <v>42</v>
      </c>
      <c r="H354" s="296"/>
      <c r="I354" s="83">
        <v>2190</v>
      </c>
      <c r="J354" s="6">
        <f t="shared" si="99"/>
        <v>0</v>
      </c>
      <c r="K354" s="332">
        <f>Итого!$B$17</f>
        <v>0</v>
      </c>
      <c r="L354" s="8">
        <f t="shared" si="97"/>
        <v>2190</v>
      </c>
      <c r="M354" s="8">
        <f t="shared" si="98"/>
        <v>0</v>
      </c>
      <c r="N354" s="61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</row>
    <row r="355" spans="1:90" s="360" customFormat="1" ht="15" customHeight="1">
      <c r="A355" s="507"/>
      <c r="B355" s="517"/>
      <c r="C355" s="518"/>
      <c r="D355" s="577"/>
      <c r="E355" s="578"/>
      <c r="F355" s="657"/>
      <c r="G355" s="13">
        <v>44</v>
      </c>
      <c r="H355" s="296"/>
      <c r="I355" s="83">
        <v>2190</v>
      </c>
      <c r="J355" s="6">
        <f t="shared" si="99"/>
        <v>0</v>
      </c>
      <c r="K355" s="332">
        <f>Итого!$B$17</f>
        <v>0</v>
      </c>
      <c r="L355" s="8">
        <f t="shared" si="97"/>
        <v>2190</v>
      </c>
      <c r="M355" s="8">
        <f t="shared" si="98"/>
        <v>0</v>
      </c>
      <c r="N355" s="61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</row>
    <row r="356" spans="1:90" s="360" customFormat="1" ht="15" customHeight="1">
      <c r="A356" s="507"/>
      <c r="B356" s="517"/>
      <c r="C356" s="518"/>
      <c r="D356" s="577"/>
      <c r="E356" s="578"/>
      <c r="F356" s="657"/>
      <c r="G356" s="13">
        <v>46</v>
      </c>
      <c r="H356" s="296"/>
      <c r="I356" s="83">
        <v>2190</v>
      </c>
      <c r="J356" s="6">
        <f t="shared" si="99"/>
        <v>0</v>
      </c>
      <c r="K356" s="332">
        <f>Итого!$B$17</f>
        <v>0</v>
      </c>
      <c r="L356" s="8">
        <f t="shared" si="97"/>
        <v>2190</v>
      </c>
      <c r="M356" s="8">
        <f t="shared" si="98"/>
        <v>0</v>
      </c>
      <c r="N356" s="61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</row>
    <row r="357" spans="1:90" s="360" customFormat="1" ht="15" customHeight="1">
      <c r="A357" s="507"/>
      <c r="B357" s="517"/>
      <c r="C357" s="518"/>
      <c r="D357" s="577"/>
      <c r="E357" s="578"/>
      <c r="F357" s="657"/>
      <c r="G357" s="13">
        <v>48</v>
      </c>
      <c r="H357" s="296"/>
      <c r="I357" s="83">
        <v>2190</v>
      </c>
      <c r="J357" s="6">
        <f t="shared" si="99"/>
        <v>0</v>
      </c>
      <c r="K357" s="332">
        <f>Итого!$B$17</f>
        <v>0</v>
      </c>
      <c r="L357" s="8">
        <f t="shared" si="97"/>
        <v>2190</v>
      </c>
      <c r="M357" s="8">
        <f t="shared" si="98"/>
        <v>0</v>
      </c>
      <c r="N357" s="61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</row>
    <row r="358" spans="1:90" s="360" customFormat="1" ht="15" customHeight="1">
      <c r="A358" s="507"/>
      <c r="B358" s="517"/>
      <c r="C358" s="518"/>
      <c r="D358" s="577"/>
      <c r="E358" s="578"/>
      <c r="F358" s="657"/>
      <c r="G358" s="13">
        <v>50</v>
      </c>
      <c r="H358" s="296"/>
      <c r="I358" s="83">
        <v>2190</v>
      </c>
      <c r="J358" s="6">
        <f t="shared" si="99"/>
        <v>0</v>
      </c>
      <c r="K358" s="332">
        <f>Итого!$B$17</f>
        <v>0</v>
      </c>
      <c r="L358" s="8">
        <f t="shared" si="97"/>
        <v>2190</v>
      </c>
      <c r="M358" s="8">
        <f t="shared" si="98"/>
        <v>0</v>
      </c>
      <c r="N358" s="61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</row>
    <row r="359" spans="1:90" s="360" customFormat="1" ht="15" customHeight="1">
      <c r="A359" s="507"/>
      <c r="B359" s="517"/>
      <c r="C359" s="518"/>
      <c r="D359" s="577"/>
      <c r="E359" s="578"/>
      <c r="F359" s="657"/>
      <c r="G359" s="13">
        <v>52</v>
      </c>
      <c r="H359" s="296"/>
      <c r="I359" s="83">
        <v>2190</v>
      </c>
      <c r="J359" s="6">
        <f t="shared" si="99"/>
        <v>0</v>
      </c>
      <c r="K359" s="332">
        <f>Итого!$B$17</f>
        <v>0</v>
      </c>
      <c r="L359" s="8">
        <f t="shared" si="97"/>
        <v>2190</v>
      </c>
      <c r="M359" s="8">
        <f t="shared" si="98"/>
        <v>0</v>
      </c>
      <c r="N359" s="61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</row>
    <row r="360" spans="1:90" s="360" customFormat="1" ht="15" customHeight="1">
      <c r="A360" s="507"/>
      <c r="B360" s="517"/>
      <c r="C360" s="518"/>
      <c r="D360" s="577"/>
      <c r="E360" s="578"/>
      <c r="F360" s="657"/>
      <c r="G360" s="13">
        <v>54</v>
      </c>
      <c r="H360" s="296"/>
      <c r="I360" s="83">
        <v>2190</v>
      </c>
      <c r="J360" s="6">
        <f t="shared" si="99"/>
        <v>0</v>
      </c>
      <c r="K360" s="332">
        <f>Итого!$B$17</f>
        <v>0</v>
      </c>
      <c r="L360" s="8">
        <f t="shared" si="97"/>
        <v>2190</v>
      </c>
      <c r="M360" s="8">
        <f t="shared" si="98"/>
        <v>0</v>
      </c>
      <c r="N360" s="61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</row>
    <row r="361" spans="1:90" s="360" customFormat="1" ht="15" customHeight="1">
      <c r="A361" s="508"/>
      <c r="B361" s="529"/>
      <c r="C361" s="530"/>
      <c r="D361" s="579"/>
      <c r="E361" s="580"/>
      <c r="F361" s="658"/>
      <c r="G361" s="13">
        <v>56</v>
      </c>
      <c r="H361" s="296"/>
      <c r="I361" s="83">
        <v>2190</v>
      </c>
      <c r="J361" s="6">
        <f t="shared" si="99"/>
        <v>0</v>
      </c>
      <c r="K361" s="332">
        <f>Итого!$B$17</f>
        <v>0</v>
      </c>
      <c r="L361" s="8">
        <f t="shared" si="97"/>
        <v>2190</v>
      </c>
      <c r="M361" s="8">
        <f t="shared" si="98"/>
        <v>0</v>
      </c>
      <c r="N361" s="61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</row>
    <row r="362" spans="1:90" s="360" customFormat="1" ht="15" customHeight="1">
      <c r="A362" s="506" t="s">
        <v>733</v>
      </c>
      <c r="B362" s="575" t="s">
        <v>788</v>
      </c>
      <c r="C362" s="576"/>
      <c r="D362" s="575" t="s">
        <v>790</v>
      </c>
      <c r="E362" s="619"/>
      <c r="F362" s="602"/>
      <c r="G362" s="5"/>
      <c r="H362" s="253">
        <f>SUM(H363:H371)</f>
        <v>0</v>
      </c>
      <c r="I362" s="5"/>
      <c r="J362" s="5">
        <f>SUM(J363:J371)</f>
        <v>0</v>
      </c>
      <c r="K362" s="68"/>
      <c r="L362" s="10"/>
      <c r="M362" s="7">
        <f>SUM(M363:M371)</f>
        <v>0</v>
      </c>
      <c r="N362" s="61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</row>
    <row r="363" spans="1:90" s="360" customFormat="1" ht="30" customHeight="1">
      <c r="A363" s="507"/>
      <c r="B363" s="517"/>
      <c r="C363" s="518"/>
      <c r="D363" s="577"/>
      <c r="E363" s="578"/>
      <c r="F363" s="603"/>
      <c r="G363" s="13">
        <v>40</v>
      </c>
      <c r="H363" s="296"/>
      <c r="I363" s="83">
        <v>1700</v>
      </c>
      <c r="J363" s="6">
        <f t="shared" ref="J363:J368" si="100">I363*H363</f>
        <v>0</v>
      </c>
      <c r="K363" s="332">
        <f>Итого!$B$17</f>
        <v>0</v>
      </c>
      <c r="L363" s="8">
        <f t="shared" ref="L363:L368" si="101">PRODUCT(I363,1-K363)</f>
        <v>1700</v>
      </c>
      <c r="M363" s="8">
        <f t="shared" ref="M363:M368" si="102">L363*H363</f>
        <v>0</v>
      </c>
      <c r="N363" s="61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</row>
    <row r="364" spans="1:90" s="360" customFormat="1" ht="30" customHeight="1">
      <c r="A364" s="507"/>
      <c r="B364" s="517"/>
      <c r="C364" s="518"/>
      <c r="D364" s="577"/>
      <c r="E364" s="578"/>
      <c r="F364" s="603"/>
      <c r="G364" s="13">
        <v>42</v>
      </c>
      <c r="H364" s="296"/>
      <c r="I364" s="83">
        <v>1700</v>
      </c>
      <c r="J364" s="6">
        <f t="shared" si="100"/>
        <v>0</v>
      </c>
      <c r="K364" s="332">
        <f>Итого!$B$17</f>
        <v>0</v>
      </c>
      <c r="L364" s="8">
        <f t="shared" si="101"/>
        <v>1700</v>
      </c>
      <c r="M364" s="8">
        <f t="shared" si="102"/>
        <v>0</v>
      </c>
      <c r="N364" s="61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</row>
    <row r="365" spans="1:90" s="360" customFormat="1" ht="30" customHeight="1">
      <c r="A365" s="507"/>
      <c r="B365" s="517"/>
      <c r="C365" s="518"/>
      <c r="D365" s="577"/>
      <c r="E365" s="578"/>
      <c r="F365" s="603"/>
      <c r="G365" s="13">
        <v>44</v>
      </c>
      <c r="H365" s="296"/>
      <c r="I365" s="83">
        <v>1700</v>
      </c>
      <c r="J365" s="6">
        <f t="shared" si="100"/>
        <v>0</v>
      </c>
      <c r="K365" s="332">
        <f>Итого!$B$17</f>
        <v>0</v>
      </c>
      <c r="L365" s="8">
        <f t="shared" si="101"/>
        <v>1700</v>
      </c>
      <c r="M365" s="8">
        <f t="shared" si="102"/>
        <v>0</v>
      </c>
      <c r="N365" s="61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</row>
    <row r="366" spans="1:90" s="360" customFormat="1" ht="30" customHeight="1">
      <c r="A366" s="507"/>
      <c r="B366" s="517"/>
      <c r="C366" s="518"/>
      <c r="D366" s="577"/>
      <c r="E366" s="578"/>
      <c r="F366" s="603"/>
      <c r="G366" s="13">
        <v>46</v>
      </c>
      <c r="H366" s="296"/>
      <c r="I366" s="83">
        <v>1700</v>
      </c>
      <c r="J366" s="6">
        <f t="shared" si="100"/>
        <v>0</v>
      </c>
      <c r="K366" s="332">
        <f>Итого!$B$17</f>
        <v>0</v>
      </c>
      <c r="L366" s="8">
        <f t="shared" si="101"/>
        <v>1700</v>
      </c>
      <c r="M366" s="8">
        <f t="shared" si="102"/>
        <v>0</v>
      </c>
      <c r="N366" s="61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</row>
    <row r="367" spans="1:90" s="360" customFormat="1" ht="30" customHeight="1">
      <c r="A367" s="507"/>
      <c r="B367" s="517"/>
      <c r="C367" s="518"/>
      <c r="D367" s="577"/>
      <c r="E367" s="578"/>
      <c r="F367" s="603"/>
      <c r="G367" s="13">
        <v>48</v>
      </c>
      <c r="H367" s="296"/>
      <c r="I367" s="83">
        <v>1700</v>
      </c>
      <c r="J367" s="6">
        <f t="shared" si="100"/>
        <v>0</v>
      </c>
      <c r="K367" s="332">
        <f>Итого!$B$17</f>
        <v>0</v>
      </c>
      <c r="L367" s="8">
        <f t="shared" si="101"/>
        <v>1700</v>
      </c>
      <c r="M367" s="8">
        <f t="shared" si="102"/>
        <v>0</v>
      </c>
      <c r="N367" s="61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</row>
    <row r="368" spans="1:90" s="360" customFormat="1" ht="30" customHeight="1">
      <c r="A368" s="507"/>
      <c r="B368" s="517"/>
      <c r="C368" s="518"/>
      <c r="D368" s="577"/>
      <c r="E368" s="578"/>
      <c r="F368" s="603"/>
      <c r="G368" s="364">
        <v>50</v>
      </c>
      <c r="H368" s="365"/>
      <c r="I368" s="83">
        <v>1700</v>
      </c>
      <c r="J368" s="366">
        <f t="shared" si="100"/>
        <v>0</v>
      </c>
      <c r="K368" s="367">
        <f>Итого!$B$17</f>
        <v>0</v>
      </c>
      <c r="L368" s="368">
        <f t="shared" si="101"/>
        <v>1700</v>
      </c>
      <c r="M368" s="368">
        <f t="shared" si="102"/>
        <v>0</v>
      </c>
      <c r="N368" s="61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</row>
    <row r="369" spans="1:90" s="360" customFormat="1" ht="15" customHeight="1">
      <c r="A369" s="506" t="s">
        <v>789</v>
      </c>
      <c r="B369" s="575" t="s">
        <v>788</v>
      </c>
      <c r="C369" s="576"/>
      <c r="D369" s="575" t="s">
        <v>790</v>
      </c>
      <c r="E369" s="619"/>
      <c r="F369" s="602"/>
      <c r="G369" s="5"/>
      <c r="H369" s="253">
        <f>SUM(H370:H375)</f>
        <v>0</v>
      </c>
      <c r="I369" s="5"/>
      <c r="J369" s="5">
        <f>SUM(J370:J375)</f>
        <v>0</v>
      </c>
      <c r="K369" s="68"/>
      <c r="L369" s="10"/>
      <c r="M369" s="7">
        <f>SUM(M370:M375)</f>
        <v>0</v>
      </c>
      <c r="N369" s="61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</row>
    <row r="370" spans="1:90" s="360" customFormat="1" ht="30" customHeight="1">
      <c r="A370" s="507"/>
      <c r="B370" s="517"/>
      <c r="C370" s="518"/>
      <c r="D370" s="577"/>
      <c r="E370" s="578"/>
      <c r="F370" s="603"/>
      <c r="G370" s="13">
        <v>40</v>
      </c>
      <c r="H370" s="296"/>
      <c r="I370" s="83">
        <v>1700</v>
      </c>
      <c r="J370" s="6">
        <f t="shared" ref="J370:J375" si="103">I370*H370</f>
        <v>0</v>
      </c>
      <c r="K370" s="332">
        <f>Итого!$B$17</f>
        <v>0</v>
      </c>
      <c r="L370" s="8">
        <f t="shared" ref="L370:L375" si="104">PRODUCT(I370,1-K370)</f>
        <v>1700</v>
      </c>
      <c r="M370" s="8">
        <f t="shared" ref="M370:M375" si="105">L370*H370</f>
        <v>0</v>
      </c>
      <c r="N370" s="61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</row>
    <row r="371" spans="1:90" s="360" customFormat="1" ht="30" customHeight="1">
      <c r="A371" s="507"/>
      <c r="B371" s="517"/>
      <c r="C371" s="518"/>
      <c r="D371" s="577"/>
      <c r="E371" s="578"/>
      <c r="F371" s="603"/>
      <c r="G371" s="13">
        <v>42</v>
      </c>
      <c r="H371" s="296"/>
      <c r="I371" s="83">
        <v>1700</v>
      </c>
      <c r="J371" s="6">
        <f t="shared" si="103"/>
        <v>0</v>
      </c>
      <c r="K371" s="332">
        <f>Итого!$B$17</f>
        <v>0</v>
      </c>
      <c r="L371" s="8">
        <f t="shared" si="104"/>
        <v>1700</v>
      </c>
      <c r="M371" s="8">
        <f t="shared" si="105"/>
        <v>0</v>
      </c>
      <c r="N371" s="61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</row>
    <row r="372" spans="1:90" s="360" customFormat="1" ht="30" customHeight="1">
      <c r="A372" s="507"/>
      <c r="B372" s="517"/>
      <c r="C372" s="518"/>
      <c r="D372" s="577"/>
      <c r="E372" s="578"/>
      <c r="F372" s="603"/>
      <c r="G372" s="13">
        <v>44</v>
      </c>
      <c r="H372" s="296"/>
      <c r="I372" s="83">
        <v>1700</v>
      </c>
      <c r="J372" s="6">
        <f t="shared" si="103"/>
        <v>0</v>
      </c>
      <c r="K372" s="332">
        <f>Итого!$B$17</f>
        <v>0</v>
      </c>
      <c r="L372" s="8">
        <f t="shared" si="104"/>
        <v>1700</v>
      </c>
      <c r="M372" s="8">
        <f t="shared" si="105"/>
        <v>0</v>
      </c>
      <c r="N372" s="61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</row>
    <row r="373" spans="1:90" s="360" customFormat="1" ht="30" customHeight="1">
      <c r="A373" s="507"/>
      <c r="B373" s="517"/>
      <c r="C373" s="518"/>
      <c r="D373" s="577"/>
      <c r="E373" s="578"/>
      <c r="F373" s="603"/>
      <c r="G373" s="13">
        <v>46</v>
      </c>
      <c r="H373" s="296"/>
      <c r="I373" s="83">
        <v>1700</v>
      </c>
      <c r="J373" s="6">
        <f t="shared" si="103"/>
        <v>0</v>
      </c>
      <c r="K373" s="332">
        <f>Итого!$B$17</f>
        <v>0</v>
      </c>
      <c r="L373" s="8">
        <f t="shared" si="104"/>
        <v>1700</v>
      </c>
      <c r="M373" s="8">
        <f t="shared" si="105"/>
        <v>0</v>
      </c>
      <c r="N373" s="61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</row>
    <row r="374" spans="1:90" s="360" customFormat="1" ht="30" customHeight="1">
      <c r="A374" s="507"/>
      <c r="B374" s="517"/>
      <c r="C374" s="518"/>
      <c r="D374" s="577"/>
      <c r="E374" s="578"/>
      <c r="F374" s="603"/>
      <c r="G374" s="13">
        <v>48</v>
      </c>
      <c r="H374" s="296"/>
      <c r="I374" s="83">
        <v>1700</v>
      </c>
      <c r="J374" s="6">
        <f t="shared" si="103"/>
        <v>0</v>
      </c>
      <c r="K374" s="332">
        <f>Итого!$B$17</f>
        <v>0</v>
      </c>
      <c r="L374" s="8">
        <f t="shared" si="104"/>
        <v>1700</v>
      </c>
      <c r="M374" s="8">
        <f t="shared" si="105"/>
        <v>0</v>
      </c>
      <c r="N374" s="61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</row>
    <row r="375" spans="1:90" s="360" customFormat="1" ht="30" customHeight="1">
      <c r="A375" s="508"/>
      <c r="B375" s="529"/>
      <c r="C375" s="530"/>
      <c r="D375" s="579"/>
      <c r="E375" s="580"/>
      <c r="F375" s="604"/>
      <c r="G375" s="13">
        <v>50</v>
      </c>
      <c r="H375" s="296"/>
      <c r="I375" s="83">
        <v>1700</v>
      </c>
      <c r="J375" s="6">
        <f t="shared" si="103"/>
        <v>0</v>
      </c>
      <c r="K375" s="332">
        <f>Итого!$B$17</f>
        <v>0</v>
      </c>
      <c r="L375" s="8">
        <f t="shared" si="104"/>
        <v>1700</v>
      </c>
      <c r="M375" s="8">
        <f t="shared" si="105"/>
        <v>0</v>
      </c>
      <c r="N375" s="61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</row>
    <row r="376" spans="1:90" s="360" customFormat="1" ht="15" customHeight="1">
      <c r="A376" s="532">
        <v>342</v>
      </c>
      <c r="B376" s="528" t="s">
        <v>598</v>
      </c>
      <c r="C376" s="516"/>
      <c r="D376" s="528" t="s">
        <v>577</v>
      </c>
      <c r="E376" s="516"/>
      <c r="F376" s="595"/>
      <c r="G376" s="5"/>
      <c r="H376" s="253">
        <f>SUM(H377:H388)</f>
        <v>0</v>
      </c>
      <c r="I376" s="5"/>
      <c r="J376" s="5">
        <f>SUM(J377:J388)</f>
        <v>0</v>
      </c>
      <c r="K376" s="68"/>
      <c r="L376" s="10"/>
      <c r="M376" s="7">
        <f>SUM(M377:M388)</f>
        <v>0</v>
      </c>
      <c r="N376" s="61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</row>
    <row r="377" spans="1:90" s="360" customFormat="1" ht="15" customHeight="1">
      <c r="A377" s="507"/>
      <c r="B377" s="517"/>
      <c r="C377" s="518"/>
      <c r="D377" s="517"/>
      <c r="E377" s="518"/>
      <c r="F377" s="510"/>
      <c r="G377" s="13">
        <v>34</v>
      </c>
      <c r="H377" s="296"/>
      <c r="I377" s="6">
        <v>3800</v>
      </c>
      <c r="J377" s="6">
        <f>I377*H377</f>
        <v>0</v>
      </c>
      <c r="K377" s="332">
        <f>Итого!$B$17</f>
        <v>0</v>
      </c>
      <c r="L377" s="8">
        <f t="shared" si="89"/>
        <v>3800</v>
      </c>
      <c r="M377" s="8">
        <f t="shared" ref="M377:M499" si="106">L377*H377</f>
        <v>0</v>
      </c>
      <c r="N377" s="61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</row>
    <row r="378" spans="1:90" s="360" customFormat="1" ht="15" customHeight="1">
      <c r="A378" s="507"/>
      <c r="B378" s="517"/>
      <c r="C378" s="518"/>
      <c r="D378" s="517"/>
      <c r="E378" s="518"/>
      <c r="F378" s="510"/>
      <c r="G378" s="13">
        <v>36</v>
      </c>
      <c r="H378" s="296"/>
      <c r="I378" s="6">
        <v>3800</v>
      </c>
      <c r="J378" s="6">
        <f t="shared" ref="J378:J388" si="107">I378*H378</f>
        <v>0</v>
      </c>
      <c r="K378" s="332">
        <f>Итого!$B$17</f>
        <v>0</v>
      </c>
      <c r="L378" s="8">
        <f t="shared" si="89"/>
        <v>3800</v>
      </c>
      <c r="M378" s="8">
        <f t="shared" si="106"/>
        <v>0</v>
      </c>
      <c r="N378" s="61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</row>
    <row r="379" spans="1:90" s="360" customFormat="1" ht="15" customHeight="1">
      <c r="A379" s="507"/>
      <c r="B379" s="517"/>
      <c r="C379" s="518"/>
      <c r="D379" s="517"/>
      <c r="E379" s="518"/>
      <c r="F379" s="510"/>
      <c r="G379" s="13">
        <v>38</v>
      </c>
      <c r="H379" s="296"/>
      <c r="I379" s="6">
        <v>3800</v>
      </c>
      <c r="J379" s="6">
        <f t="shared" si="107"/>
        <v>0</v>
      </c>
      <c r="K379" s="332">
        <f>Итого!$B$17</f>
        <v>0</v>
      </c>
      <c r="L379" s="8">
        <f t="shared" si="89"/>
        <v>3800</v>
      </c>
      <c r="M379" s="8">
        <f t="shared" si="106"/>
        <v>0</v>
      </c>
      <c r="N379" s="61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</row>
    <row r="380" spans="1:90" s="360" customFormat="1" ht="15" customHeight="1">
      <c r="A380" s="507"/>
      <c r="B380" s="517"/>
      <c r="C380" s="518"/>
      <c r="D380" s="517"/>
      <c r="E380" s="518"/>
      <c r="F380" s="510"/>
      <c r="G380" s="13">
        <v>40</v>
      </c>
      <c r="H380" s="296"/>
      <c r="I380" s="6">
        <v>3800</v>
      </c>
      <c r="J380" s="6">
        <f t="shared" si="107"/>
        <v>0</v>
      </c>
      <c r="K380" s="332">
        <f>Итого!$B$17</f>
        <v>0</v>
      </c>
      <c r="L380" s="8">
        <f t="shared" si="89"/>
        <v>3800</v>
      </c>
      <c r="M380" s="8">
        <f t="shared" si="106"/>
        <v>0</v>
      </c>
      <c r="N380" s="61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</row>
    <row r="381" spans="1:90" s="360" customFormat="1" ht="15" customHeight="1">
      <c r="A381" s="507"/>
      <c r="B381" s="517"/>
      <c r="C381" s="518"/>
      <c r="D381" s="517"/>
      <c r="E381" s="518"/>
      <c r="F381" s="510"/>
      <c r="G381" s="13">
        <v>42</v>
      </c>
      <c r="H381" s="296"/>
      <c r="I381" s="6">
        <v>3800</v>
      </c>
      <c r="J381" s="6">
        <f t="shared" si="107"/>
        <v>0</v>
      </c>
      <c r="K381" s="332">
        <f>Итого!$B$17</f>
        <v>0</v>
      </c>
      <c r="L381" s="8">
        <f t="shared" si="89"/>
        <v>3800</v>
      </c>
      <c r="M381" s="8">
        <f t="shared" si="106"/>
        <v>0</v>
      </c>
      <c r="N381" s="61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</row>
    <row r="382" spans="1:90" s="360" customFormat="1" ht="15" customHeight="1">
      <c r="A382" s="507"/>
      <c r="B382" s="517"/>
      <c r="C382" s="518"/>
      <c r="D382" s="517"/>
      <c r="E382" s="518"/>
      <c r="F382" s="510"/>
      <c r="G382" s="13">
        <v>44</v>
      </c>
      <c r="H382" s="296"/>
      <c r="I382" s="6">
        <v>3800</v>
      </c>
      <c r="J382" s="6">
        <f t="shared" si="107"/>
        <v>0</v>
      </c>
      <c r="K382" s="332">
        <f>Итого!$B$17</f>
        <v>0</v>
      </c>
      <c r="L382" s="8">
        <f t="shared" si="89"/>
        <v>3800</v>
      </c>
      <c r="M382" s="8">
        <f t="shared" si="106"/>
        <v>0</v>
      </c>
      <c r="N382" s="61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</row>
    <row r="383" spans="1:90" s="360" customFormat="1" ht="15" customHeight="1">
      <c r="A383" s="507"/>
      <c r="B383" s="517"/>
      <c r="C383" s="518"/>
      <c r="D383" s="517"/>
      <c r="E383" s="518"/>
      <c r="F383" s="510"/>
      <c r="G383" s="13">
        <v>46</v>
      </c>
      <c r="H383" s="296"/>
      <c r="I383" s="6">
        <v>3800</v>
      </c>
      <c r="J383" s="6">
        <f t="shared" si="107"/>
        <v>0</v>
      </c>
      <c r="K383" s="332">
        <f>Итого!$B$17</f>
        <v>0</v>
      </c>
      <c r="L383" s="8">
        <f t="shared" si="89"/>
        <v>3800</v>
      </c>
      <c r="M383" s="8">
        <f t="shared" si="106"/>
        <v>0</v>
      </c>
      <c r="N383" s="61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</row>
    <row r="384" spans="1:90" s="360" customFormat="1" ht="15" customHeight="1">
      <c r="A384" s="507"/>
      <c r="B384" s="517"/>
      <c r="C384" s="518"/>
      <c r="D384" s="517"/>
      <c r="E384" s="518"/>
      <c r="F384" s="510"/>
      <c r="G384" s="13">
        <v>48</v>
      </c>
      <c r="H384" s="296"/>
      <c r="I384" s="6">
        <v>3800</v>
      </c>
      <c r="J384" s="6">
        <f t="shared" si="107"/>
        <v>0</v>
      </c>
      <c r="K384" s="332">
        <f>Итого!$B$17</f>
        <v>0</v>
      </c>
      <c r="L384" s="8">
        <f t="shared" si="89"/>
        <v>3800</v>
      </c>
      <c r="M384" s="8">
        <f t="shared" si="106"/>
        <v>0</v>
      </c>
      <c r="N384" s="61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</row>
    <row r="385" spans="1:90" s="14" customFormat="1" ht="16.95" customHeight="1">
      <c r="A385" s="507"/>
      <c r="B385" s="517"/>
      <c r="C385" s="518"/>
      <c r="D385" s="517"/>
      <c r="E385" s="518"/>
      <c r="F385" s="510"/>
      <c r="G385" s="13">
        <v>50</v>
      </c>
      <c r="H385" s="296"/>
      <c r="I385" s="6">
        <v>3800</v>
      </c>
      <c r="J385" s="6">
        <f t="shared" si="107"/>
        <v>0</v>
      </c>
      <c r="K385" s="332">
        <f>Итого!$B$17</f>
        <v>0</v>
      </c>
      <c r="L385" s="8">
        <f t="shared" si="89"/>
        <v>3800</v>
      </c>
      <c r="M385" s="8">
        <f t="shared" si="106"/>
        <v>0</v>
      </c>
      <c r="N385" s="62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</row>
    <row r="386" spans="1:90" ht="15" customHeight="1">
      <c r="A386" s="507"/>
      <c r="B386" s="517"/>
      <c r="C386" s="518"/>
      <c r="D386" s="517"/>
      <c r="E386" s="518"/>
      <c r="F386" s="510"/>
      <c r="G386" s="13">
        <v>52</v>
      </c>
      <c r="H386" s="296"/>
      <c r="I386" s="6">
        <v>3800</v>
      </c>
      <c r="J386" s="6">
        <f t="shared" si="107"/>
        <v>0</v>
      </c>
      <c r="K386" s="332">
        <f>Итого!$B$17</f>
        <v>0</v>
      </c>
      <c r="L386" s="8">
        <f t="shared" si="89"/>
        <v>3800</v>
      </c>
      <c r="M386" s="8">
        <f t="shared" si="106"/>
        <v>0</v>
      </c>
      <c r="N386" s="61"/>
    </row>
    <row r="387" spans="1:90" s="61" customFormat="1" ht="15" customHeight="1">
      <c r="A387" s="507"/>
      <c r="B387" s="517"/>
      <c r="C387" s="518"/>
      <c r="D387" s="517"/>
      <c r="E387" s="518"/>
      <c r="F387" s="510"/>
      <c r="G387" s="13">
        <v>54</v>
      </c>
      <c r="H387" s="296"/>
      <c r="I387" s="6">
        <v>3800</v>
      </c>
      <c r="J387" s="6">
        <f t="shared" si="107"/>
        <v>0</v>
      </c>
      <c r="K387" s="332">
        <f>Итого!$B$17</f>
        <v>0</v>
      </c>
      <c r="L387" s="8">
        <f t="shared" si="89"/>
        <v>3800</v>
      </c>
      <c r="M387" s="8">
        <f t="shared" si="106"/>
        <v>0</v>
      </c>
      <c r="N387" s="62"/>
    </row>
    <row r="388" spans="1:90" s="62" customFormat="1" ht="15" customHeight="1">
      <c r="A388" s="508"/>
      <c r="B388" s="529"/>
      <c r="C388" s="530"/>
      <c r="D388" s="529"/>
      <c r="E388" s="530"/>
      <c r="F388" s="519"/>
      <c r="G388" s="13">
        <v>56</v>
      </c>
      <c r="H388" s="296"/>
      <c r="I388" s="6">
        <v>3800</v>
      </c>
      <c r="J388" s="6">
        <f t="shared" si="107"/>
        <v>0</v>
      </c>
      <c r="K388" s="332">
        <f>Итого!$B$17</f>
        <v>0</v>
      </c>
      <c r="L388" s="8">
        <f t="shared" si="89"/>
        <v>3800</v>
      </c>
      <c r="M388" s="8">
        <f t="shared" si="106"/>
        <v>0</v>
      </c>
    </row>
    <row r="389" spans="1:90" s="62" customFormat="1" ht="15" customHeight="1">
      <c r="A389" s="532">
        <v>141</v>
      </c>
      <c r="B389" s="528" t="s">
        <v>740</v>
      </c>
      <c r="C389" s="516"/>
      <c r="D389" s="528" t="s">
        <v>592</v>
      </c>
      <c r="E389" s="516"/>
      <c r="F389" s="595"/>
      <c r="G389" s="5"/>
      <c r="H389" s="253">
        <f>SUM(H390:H401)</f>
        <v>0</v>
      </c>
      <c r="I389" s="5"/>
      <c r="J389" s="5">
        <f>SUM(J390:J401)</f>
        <v>0</v>
      </c>
      <c r="K389" s="68"/>
      <c r="L389" s="10"/>
      <c r="M389" s="7">
        <f>SUM(M390:M401)</f>
        <v>0</v>
      </c>
    </row>
    <row r="390" spans="1:90" s="62" customFormat="1" ht="15" customHeight="1">
      <c r="A390" s="507"/>
      <c r="B390" s="517"/>
      <c r="C390" s="518"/>
      <c r="D390" s="517"/>
      <c r="E390" s="518"/>
      <c r="F390" s="510"/>
      <c r="G390" s="13">
        <v>34</v>
      </c>
      <c r="H390" s="296"/>
      <c r="I390" s="6">
        <v>4650</v>
      </c>
      <c r="J390" s="6">
        <f>I390*H390</f>
        <v>0</v>
      </c>
      <c r="K390" s="332">
        <f>Итого!$B$17</f>
        <v>0</v>
      </c>
      <c r="L390" s="8">
        <f t="shared" ref="L390:L401" si="108">PRODUCT(I390,1-K390)</f>
        <v>4650</v>
      </c>
      <c r="M390" s="8">
        <f t="shared" ref="M390:M401" si="109">L390*H390</f>
        <v>0</v>
      </c>
    </row>
    <row r="391" spans="1:90" s="62" customFormat="1" ht="15" customHeight="1">
      <c r="A391" s="507"/>
      <c r="B391" s="517"/>
      <c r="C391" s="518"/>
      <c r="D391" s="517"/>
      <c r="E391" s="518"/>
      <c r="F391" s="510"/>
      <c r="G391" s="13">
        <v>36</v>
      </c>
      <c r="H391" s="296"/>
      <c r="I391" s="6">
        <v>4650</v>
      </c>
      <c r="J391" s="6">
        <f t="shared" ref="J391:J401" si="110">I391*H391</f>
        <v>0</v>
      </c>
      <c r="K391" s="332">
        <f>Итого!$B$17</f>
        <v>0</v>
      </c>
      <c r="L391" s="8">
        <f t="shared" si="108"/>
        <v>4650</v>
      </c>
      <c r="M391" s="8">
        <f t="shared" si="109"/>
        <v>0</v>
      </c>
    </row>
    <row r="392" spans="1:90" s="62" customFormat="1" ht="15" customHeight="1">
      <c r="A392" s="507"/>
      <c r="B392" s="517"/>
      <c r="C392" s="518"/>
      <c r="D392" s="517"/>
      <c r="E392" s="518"/>
      <c r="F392" s="510"/>
      <c r="G392" s="13">
        <v>38</v>
      </c>
      <c r="H392" s="296"/>
      <c r="I392" s="6">
        <v>4650</v>
      </c>
      <c r="J392" s="6">
        <f t="shared" si="110"/>
        <v>0</v>
      </c>
      <c r="K392" s="332">
        <f>Итого!$B$17</f>
        <v>0</v>
      </c>
      <c r="L392" s="8">
        <f t="shared" si="108"/>
        <v>4650</v>
      </c>
      <c r="M392" s="8">
        <f t="shared" si="109"/>
        <v>0</v>
      </c>
    </row>
    <row r="393" spans="1:90" s="62" customFormat="1" ht="15" customHeight="1">
      <c r="A393" s="507"/>
      <c r="B393" s="517"/>
      <c r="C393" s="518"/>
      <c r="D393" s="517"/>
      <c r="E393" s="518"/>
      <c r="F393" s="510"/>
      <c r="G393" s="13">
        <v>40</v>
      </c>
      <c r="H393" s="296"/>
      <c r="I393" s="6">
        <v>4650</v>
      </c>
      <c r="J393" s="6">
        <f t="shared" si="110"/>
        <v>0</v>
      </c>
      <c r="K393" s="332">
        <f>Итого!$B$17</f>
        <v>0</v>
      </c>
      <c r="L393" s="8">
        <f t="shared" si="108"/>
        <v>4650</v>
      </c>
      <c r="M393" s="8">
        <f t="shared" si="109"/>
        <v>0</v>
      </c>
    </row>
    <row r="394" spans="1:90" s="62" customFormat="1" ht="15" customHeight="1">
      <c r="A394" s="507"/>
      <c r="B394" s="517"/>
      <c r="C394" s="518"/>
      <c r="D394" s="517"/>
      <c r="E394" s="518"/>
      <c r="F394" s="510"/>
      <c r="G394" s="13">
        <v>42</v>
      </c>
      <c r="H394" s="296"/>
      <c r="I394" s="6">
        <v>4650</v>
      </c>
      <c r="J394" s="6">
        <f t="shared" si="110"/>
        <v>0</v>
      </c>
      <c r="K394" s="332">
        <f>Итого!$B$17</f>
        <v>0</v>
      </c>
      <c r="L394" s="8">
        <f t="shared" si="108"/>
        <v>4650</v>
      </c>
      <c r="M394" s="8">
        <f t="shared" si="109"/>
        <v>0</v>
      </c>
    </row>
    <row r="395" spans="1:90" s="62" customFormat="1" ht="15" customHeight="1">
      <c r="A395" s="507"/>
      <c r="B395" s="517"/>
      <c r="C395" s="518"/>
      <c r="D395" s="517"/>
      <c r="E395" s="518"/>
      <c r="F395" s="510"/>
      <c r="G395" s="13">
        <v>44</v>
      </c>
      <c r="H395" s="296"/>
      <c r="I395" s="6">
        <v>4650</v>
      </c>
      <c r="J395" s="6">
        <f t="shared" si="110"/>
        <v>0</v>
      </c>
      <c r="K395" s="332">
        <f>Итого!$B$17</f>
        <v>0</v>
      </c>
      <c r="L395" s="8">
        <f t="shared" si="108"/>
        <v>4650</v>
      </c>
      <c r="M395" s="8">
        <f t="shared" si="109"/>
        <v>0</v>
      </c>
    </row>
    <row r="396" spans="1:90" s="62" customFormat="1" ht="15" customHeight="1">
      <c r="A396" s="507"/>
      <c r="B396" s="517"/>
      <c r="C396" s="518"/>
      <c r="D396" s="517"/>
      <c r="E396" s="518"/>
      <c r="F396" s="510"/>
      <c r="G396" s="13">
        <v>46</v>
      </c>
      <c r="H396" s="296"/>
      <c r="I396" s="6">
        <v>4650</v>
      </c>
      <c r="J396" s="6">
        <f t="shared" si="110"/>
        <v>0</v>
      </c>
      <c r="K396" s="332">
        <f>Итого!$B$17</f>
        <v>0</v>
      </c>
      <c r="L396" s="8">
        <f t="shared" si="108"/>
        <v>4650</v>
      </c>
      <c r="M396" s="8">
        <f t="shared" si="109"/>
        <v>0</v>
      </c>
    </row>
    <row r="397" spans="1:90" s="62" customFormat="1" ht="15" customHeight="1">
      <c r="A397" s="507"/>
      <c r="B397" s="517"/>
      <c r="C397" s="518"/>
      <c r="D397" s="517"/>
      <c r="E397" s="518"/>
      <c r="F397" s="510"/>
      <c r="G397" s="13">
        <v>48</v>
      </c>
      <c r="H397" s="296"/>
      <c r="I397" s="6">
        <v>4650</v>
      </c>
      <c r="J397" s="6">
        <f t="shared" si="110"/>
        <v>0</v>
      </c>
      <c r="K397" s="332">
        <f>Итого!$B$17</f>
        <v>0</v>
      </c>
      <c r="L397" s="8">
        <f t="shared" si="108"/>
        <v>4650</v>
      </c>
      <c r="M397" s="8">
        <f t="shared" si="109"/>
        <v>0</v>
      </c>
    </row>
    <row r="398" spans="1:90" s="62" customFormat="1" ht="15" customHeight="1">
      <c r="A398" s="507"/>
      <c r="B398" s="517"/>
      <c r="C398" s="518"/>
      <c r="D398" s="517"/>
      <c r="E398" s="518"/>
      <c r="F398" s="510"/>
      <c r="G398" s="13">
        <v>50</v>
      </c>
      <c r="H398" s="296"/>
      <c r="I398" s="6">
        <v>4650</v>
      </c>
      <c r="J398" s="6">
        <f t="shared" si="110"/>
        <v>0</v>
      </c>
      <c r="K398" s="332">
        <f>Итого!$B$17</f>
        <v>0</v>
      </c>
      <c r="L398" s="8">
        <f t="shared" si="108"/>
        <v>4650</v>
      </c>
      <c r="M398" s="8">
        <f t="shared" si="109"/>
        <v>0</v>
      </c>
    </row>
    <row r="399" spans="1:90" s="62" customFormat="1" ht="15" customHeight="1">
      <c r="A399" s="507"/>
      <c r="B399" s="517"/>
      <c r="C399" s="518"/>
      <c r="D399" s="517"/>
      <c r="E399" s="518"/>
      <c r="F399" s="510"/>
      <c r="G399" s="13">
        <v>52</v>
      </c>
      <c r="H399" s="296"/>
      <c r="I399" s="6">
        <v>4650</v>
      </c>
      <c r="J399" s="6">
        <f t="shared" si="110"/>
        <v>0</v>
      </c>
      <c r="K399" s="332">
        <f>Итого!$B$17</f>
        <v>0</v>
      </c>
      <c r="L399" s="8">
        <f t="shared" si="108"/>
        <v>4650</v>
      </c>
      <c r="M399" s="8">
        <f t="shared" si="109"/>
        <v>0</v>
      </c>
    </row>
    <row r="400" spans="1:90" s="62" customFormat="1" ht="15" customHeight="1">
      <c r="A400" s="507"/>
      <c r="B400" s="517"/>
      <c r="C400" s="518"/>
      <c r="D400" s="517"/>
      <c r="E400" s="518"/>
      <c r="F400" s="510"/>
      <c r="G400" s="13">
        <v>54</v>
      </c>
      <c r="H400" s="296"/>
      <c r="I400" s="6">
        <v>4650</v>
      </c>
      <c r="J400" s="6">
        <f t="shared" si="110"/>
        <v>0</v>
      </c>
      <c r="K400" s="332">
        <f>Итого!$B$17</f>
        <v>0</v>
      </c>
      <c r="L400" s="8">
        <f t="shared" si="108"/>
        <v>4650</v>
      </c>
      <c r="M400" s="8">
        <f t="shared" si="109"/>
        <v>0</v>
      </c>
    </row>
    <row r="401" spans="1:13" s="62" customFormat="1" ht="15" customHeight="1">
      <c r="A401" s="508"/>
      <c r="B401" s="529"/>
      <c r="C401" s="530"/>
      <c r="D401" s="529"/>
      <c r="E401" s="530"/>
      <c r="F401" s="519"/>
      <c r="G401" s="13">
        <v>56</v>
      </c>
      <c r="H401" s="296"/>
      <c r="I401" s="6">
        <v>4650</v>
      </c>
      <c r="J401" s="6">
        <f t="shared" si="110"/>
        <v>0</v>
      </c>
      <c r="K401" s="332">
        <f>Итого!$B$17</f>
        <v>0</v>
      </c>
      <c r="L401" s="8">
        <f t="shared" si="108"/>
        <v>4650</v>
      </c>
      <c r="M401" s="8">
        <f t="shared" si="109"/>
        <v>0</v>
      </c>
    </row>
    <row r="402" spans="1:13" s="62" customFormat="1" ht="15" customHeight="1">
      <c r="A402" s="506" t="s">
        <v>741</v>
      </c>
      <c r="B402" s="528" t="s">
        <v>740</v>
      </c>
      <c r="C402" s="516"/>
      <c r="D402" s="528" t="s">
        <v>592</v>
      </c>
      <c r="E402" s="516"/>
      <c r="F402" s="595"/>
      <c r="G402" s="5"/>
      <c r="H402" s="253">
        <f>SUM(H403:H414)</f>
        <v>0</v>
      </c>
      <c r="I402" s="5"/>
      <c r="J402" s="5">
        <f>SUM(J403:J414)</f>
        <v>0</v>
      </c>
      <c r="K402" s="68"/>
      <c r="L402" s="10"/>
      <c r="M402" s="7">
        <f>SUM(M403:M414)</f>
        <v>0</v>
      </c>
    </row>
    <row r="403" spans="1:13" s="62" customFormat="1" ht="15" customHeight="1">
      <c r="A403" s="507"/>
      <c r="B403" s="517"/>
      <c r="C403" s="518"/>
      <c r="D403" s="517"/>
      <c r="E403" s="518"/>
      <c r="F403" s="510"/>
      <c r="G403" s="13">
        <v>34</v>
      </c>
      <c r="H403" s="296"/>
      <c r="I403" s="6">
        <v>4650</v>
      </c>
      <c r="J403" s="6">
        <f>I403*H403</f>
        <v>0</v>
      </c>
      <c r="K403" s="332">
        <f>Итого!$B$17</f>
        <v>0</v>
      </c>
      <c r="L403" s="8">
        <f t="shared" ref="L403:L414" si="111">PRODUCT(I403,1-K403)</f>
        <v>4650</v>
      </c>
      <c r="M403" s="8">
        <f t="shared" ref="M403:M414" si="112">L403*H403</f>
        <v>0</v>
      </c>
    </row>
    <row r="404" spans="1:13" s="62" customFormat="1" ht="15" customHeight="1">
      <c r="A404" s="507"/>
      <c r="B404" s="517"/>
      <c r="C404" s="518"/>
      <c r="D404" s="517"/>
      <c r="E404" s="518"/>
      <c r="F404" s="510"/>
      <c r="G404" s="13">
        <v>36</v>
      </c>
      <c r="H404" s="296"/>
      <c r="I404" s="6">
        <v>4650</v>
      </c>
      <c r="J404" s="6">
        <f t="shared" ref="J404:J414" si="113">I404*H404</f>
        <v>0</v>
      </c>
      <c r="K404" s="332">
        <f>Итого!$B$17</f>
        <v>0</v>
      </c>
      <c r="L404" s="8">
        <f t="shared" si="111"/>
        <v>4650</v>
      </c>
      <c r="M404" s="8">
        <f t="shared" si="112"/>
        <v>0</v>
      </c>
    </row>
    <row r="405" spans="1:13" s="62" customFormat="1" ht="15" customHeight="1">
      <c r="A405" s="507"/>
      <c r="B405" s="517"/>
      <c r="C405" s="518"/>
      <c r="D405" s="517"/>
      <c r="E405" s="518"/>
      <c r="F405" s="510"/>
      <c r="G405" s="13">
        <v>38</v>
      </c>
      <c r="H405" s="296"/>
      <c r="I405" s="6">
        <v>4650</v>
      </c>
      <c r="J405" s="6">
        <f t="shared" si="113"/>
        <v>0</v>
      </c>
      <c r="K405" s="332">
        <f>Итого!$B$17</f>
        <v>0</v>
      </c>
      <c r="L405" s="8">
        <f t="shared" si="111"/>
        <v>4650</v>
      </c>
      <c r="M405" s="8">
        <f t="shared" si="112"/>
        <v>0</v>
      </c>
    </row>
    <row r="406" spans="1:13" s="62" customFormat="1" ht="15" customHeight="1">
      <c r="A406" s="507"/>
      <c r="B406" s="517"/>
      <c r="C406" s="518"/>
      <c r="D406" s="517"/>
      <c r="E406" s="518"/>
      <c r="F406" s="510"/>
      <c r="G406" s="13">
        <v>40</v>
      </c>
      <c r="H406" s="296"/>
      <c r="I406" s="6">
        <v>4650</v>
      </c>
      <c r="J406" s="6">
        <f t="shared" si="113"/>
        <v>0</v>
      </c>
      <c r="K406" s="332">
        <f>Итого!$B$17</f>
        <v>0</v>
      </c>
      <c r="L406" s="8">
        <f t="shared" si="111"/>
        <v>4650</v>
      </c>
      <c r="M406" s="8">
        <f t="shared" si="112"/>
        <v>0</v>
      </c>
    </row>
    <row r="407" spans="1:13" s="62" customFormat="1" ht="15" customHeight="1">
      <c r="A407" s="507"/>
      <c r="B407" s="517"/>
      <c r="C407" s="518"/>
      <c r="D407" s="517"/>
      <c r="E407" s="518"/>
      <c r="F407" s="510"/>
      <c r="G407" s="13">
        <v>42</v>
      </c>
      <c r="H407" s="296"/>
      <c r="I407" s="6">
        <v>4650</v>
      </c>
      <c r="J407" s="6">
        <f t="shared" si="113"/>
        <v>0</v>
      </c>
      <c r="K407" s="332">
        <f>Итого!$B$17</f>
        <v>0</v>
      </c>
      <c r="L407" s="8">
        <f t="shared" si="111"/>
        <v>4650</v>
      </c>
      <c r="M407" s="8">
        <f t="shared" si="112"/>
        <v>0</v>
      </c>
    </row>
    <row r="408" spans="1:13" s="62" customFormat="1" ht="15" customHeight="1">
      <c r="A408" s="507"/>
      <c r="B408" s="517"/>
      <c r="C408" s="518"/>
      <c r="D408" s="517"/>
      <c r="E408" s="518"/>
      <c r="F408" s="510"/>
      <c r="G408" s="13">
        <v>44</v>
      </c>
      <c r="H408" s="296"/>
      <c r="I408" s="6">
        <v>4650</v>
      </c>
      <c r="J408" s="6">
        <f t="shared" si="113"/>
        <v>0</v>
      </c>
      <c r="K408" s="332">
        <f>Итого!$B$17</f>
        <v>0</v>
      </c>
      <c r="L408" s="8">
        <f t="shared" si="111"/>
        <v>4650</v>
      </c>
      <c r="M408" s="8">
        <f t="shared" si="112"/>
        <v>0</v>
      </c>
    </row>
    <row r="409" spans="1:13" s="62" customFormat="1" ht="15" customHeight="1">
      <c r="A409" s="507"/>
      <c r="B409" s="517"/>
      <c r="C409" s="518"/>
      <c r="D409" s="517"/>
      <c r="E409" s="518"/>
      <c r="F409" s="510"/>
      <c r="G409" s="13">
        <v>46</v>
      </c>
      <c r="H409" s="296"/>
      <c r="I409" s="6">
        <v>4650</v>
      </c>
      <c r="J409" s="6">
        <f t="shared" si="113"/>
        <v>0</v>
      </c>
      <c r="K409" s="332">
        <f>Итого!$B$17</f>
        <v>0</v>
      </c>
      <c r="L409" s="8">
        <f t="shared" si="111"/>
        <v>4650</v>
      </c>
      <c r="M409" s="8">
        <f t="shared" si="112"/>
        <v>0</v>
      </c>
    </row>
    <row r="410" spans="1:13" s="62" customFormat="1" ht="15" customHeight="1">
      <c r="A410" s="507"/>
      <c r="B410" s="517"/>
      <c r="C410" s="518"/>
      <c r="D410" s="517"/>
      <c r="E410" s="518"/>
      <c r="F410" s="510"/>
      <c r="G410" s="13">
        <v>48</v>
      </c>
      <c r="H410" s="296"/>
      <c r="I410" s="6">
        <v>4650</v>
      </c>
      <c r="J410" s="6">
        <f t="shared" si="113"/>
        <v>0</v>
      </c>
      <c r="K410" s="332">
        <f>Итого!$B$17</f>
        <v>0</v>
      </c>
      <c r="L410" s="8">
        <f t="shared" si="111"/>
        <v>4650</v>
      </c>
      <c r="M410" s="8">
        <f t="shared" si="112"/>
        <v>0</v>
      </c>
    </row>
    <row r="411" spans="1:13" s="62" customFormat="1" ht="15" customHeight="1">
      <c r="A411" s="507"/>
      <c r="B411" s="517"/>
      <c r="C411" s="518"/>
      <c r="D411" s="517"/>
      <c r="E411" s="518"/>
      <c r="F411" s="510"/>
      <c r="G411" s="13">
        <v>50</v>
      </c>
      <c r="H411" s="296"/>
      <c r="I411" s="6">
        <v>4650</v>
      </c>
      <c r="J411" s="6">
        <f t="shared" si="113"/>
        <v>0</v>
      </c>
      <c r="K411" s="332">
        <f>Итого!$B$17</f>
        <v>0</v>
      </c>
      <c r="L411" s="8">
        <f t="shared" si="111"/>
        <v>4650</v>
      </c>
      <c r="M411" s="8">
        <f t="shared" si="112"/>
        <v>0</v>
      </c>
    </row>
    <row r="412" spans="1:13" s="62" customFormat="1" ht="15" customHeight="1">
      <c r="A412" s="507"/>
      <c r="B412" s="517"/>
      <c r="C412" s="518"/>
      <c r="D412" s="517"/>
      <c r="E412" s="518"/>
      <c r="F412" s="510"/>
      <c r="G412" s="13">
        <v>52</v>
      </c>
      <c r="H412" s="296"/>
      <c r="I412" s="6">
        <v>4650</v>
      </c>
      <c r="J412" s="6">
        <f t="shared" si="113"/>
        <v>0</v>
      </c>
      <c r="K412" s="332">
        <f>Итого!$B$17</f>
        <v>0</v>
      </c>
      <c r="L412" s="8">
        <f t="shared" si="111"/>
        <v>4650</v>
      </c>
      <c r="M412" s="8">
        <f t="shared" si="112"/>
        <v>0</v>
      </c>
    </row>
    <row r="413" spans="1:13" s="62" customFormat="1" ht="15" customHeight="1">
      <c r="A413" s="507"/>
      <c r="B413" s="517"/>
      <c r="C413" s="518"/>
      <c r="D413" s="517"/>
      <c r="E413" s="518"/>
      <c r="F413" s="510"/>
      <c r="G413" s="13">
        <v>54</v>
      </c>
      <c r="H413" s="296"/>
      <c r="I413" s="6">
        <v>4650</v>
      </c>
      <c r="J413" s="6">
        <f t="shared" si="113"/>
        <v>0</v>
      </c>
      <c r="K413" s="332">
        <f>Итого!$B$17</f>
        <v>0</v>
      </c>
      <c r="L413" s="8">
        <f t="shared" si="111"/>
        <v>4650</v>
      </c>
      <c r="M413" s="8">
        <f t="shared" si="112"/>
        <v>0</v>
      </c>
    </row>
    <row r="414" spans="1:13" s="62" customFormat="1" ht="15" customHeight="1">
      <c r="A414" s="508"/>
      <c r="B414" s="529"/>
      <c r="C414" s="530"/>
      <c r="D414" s="529"/>
      <c r="E414" s="530"/>
      <c r="F414" s="519"/>
      <c r="G414" s="13">
        <v>56</v>
      </c>
      <c r="H414" s="296"/>
      <c r="I414" s="6">
        <v>4650</v>
      </c>
      <c r="J414" s="6">
        <f t="shared" si="113"/>
        <v>0</v>
      </c>
      <c r="K414" s="332">
        <f>Итого!$B$17</f>
        <v>0</v>
      </c>
      <c r="L414" s="8">
        <f t="shared" si="111"/>
        <v>4650</v>
      </c>
      <c r="M414" s="8">
        <f t="shared" si="112"/>
        <v>0</v>
      </c>
    </row>
    <row r="415" spans="1:13" s="62" customFormat="1" ht="15" customHeight="1">
      <c r="A415" s="506" t="s">
        <v>742</v>
      </c>
      <c r="B415" s="528" t="s">
        <v>740</v>
      </c>
      <c r="C415" s="516"/>
      <c r="D415" s="528" t="s">
        <v>592</v>
      </c>
      <c r="E415" s="516"/>
      <c r="F415" s="595"/>
      <c r="G415" s="5"/>
      <c r="H415" s="253">
        <f>SUM(H416:H427)</f>
        <v>0</v>
      </c>
      <c r="I415" s="5"/>
      <c r="J415" s="5">
        <f>SUM(J416:J427)</f>
        <v>0</v>
      </c>
      <c r="K415" s="68"/>
      <c r="L415" s="10"/>
      <c r="M415" s="7">
        <f>SUM(M416:M427)</f>
        <v>0</v>
      </c>
    </row>
    <row r="416" spans="1:13" s="62" customFormat="1" ht="15" customHeight="1">
      <c r="A416" s="507"/>
      <c r="B416" s="517"/>
      <c r="C416" s="518"/>
      <c r="D416" s="517"/>
      <c r="E416" s="518"/>
      <c r="F416" s="510"/>
      <c r="G416" s="13">
        <v>34</v>
      </c>
      <c r="H416" s="296"/>
      <c r="I416" s="6">
        <v>4650</v>
      </c>
      <c r="J416" s="6">
        <f>I416*H416</f>
        <v>0</v>
      </c>
      <c r="K416" s="332">
        <f>Итого!$B$17</f>
        <v>0</v>
      </c>
      <c r="L416" s="8">
        <f t="shared" ref="L416:L427" si="114">PRODUCT(I416,1-K416)</f>
        <v>4650</v>
      </c>
      <c r="M416" s="8">
        <f t="shared" ref="M416:M427" si="115">L416*H416</f>
        <v>0</v>
      </c>
    </row>
    <row r="417" spans="1:13" s="62" customFormat="1" ht="15" customHeight="1">
      <c r="A417" s="507"/>
      <c r="B417" s="517"/>
      <c r="C417" s="518"/>
      <c r="D417" s="517"/>
      <c r="E417" s="518"/>
      <c r="F417" s="510"/>
      <c r="G417" s="13">
        <v>36</v>
      </c>
      <c r="H417" s="296"/>
      <c r="I417" s="6">
        <v>4650</v>
      </c>
      <c r="J417" s="6">
        <f t="shared" ref="J417:J427" si="116">I417*H417</f>
        <v>0</v>
      </c>
      <c r="K417" s="332">
        <f>Итого!$B$17</f>
        <v>0</v>
      </c>
      <c r="L417" s="8">
        <f t="shared" si="114"/>
        <v>4650</v>
      </c>
      <c r="M417" s="8">
        <f t="shared" si="115"/>
        <v>0</v>
      </c>
    </row>
    <row r="418" spans="1:13" s="62" customFormat="1" ht="15" customHeight="1">
      <c r="A418" s="507"/>
      <c r="B418" s="517"/>
      <c r="C418" s="518"/>
      <c r="D418" s="517"/>
      <c r="E418" s="518"/>
      <c r="F418" s="510"/>
      <c r="G418" s="13">
        <v>38</v>
      </c>
      <c r="H418" s="296"/>
      <c r="I418" s="6">
        <v>4650</v>
      </c>
      <c r="J418" s="6">
        <f t="shared" si="116"/>
        <v>0</v>
      </c>
      <c r="K418" s="332">
        <f>Итого!$B$17</f>
        <v>0</v>
      </c>
      <c r="L418" s="8">
        <f t="shared" si="114"/>
        <v>4650</v>
      </c>
      <c r="M418" s="8">
        <f t="shared" si="115"/>
        <v>0</v>
      </c>
    </row>
    <row r="419" spans="1:13" s="62" customFormat="1" ht="15" customHeight="1">
      <c r="A419" s="507"/>
      <c r="B419" s="517"/>
      <c r="C419" s="518"/>
      <c r="D419" s="517"/>
      <c r="E419" s="518"/>
      <c r="F419" s="510"/>
      <c r="G419" s="13">
        <v>40</v>
      </c>
      <c r="H419" s="296"/>
      <c r="I419" s="6">
        <v>4650</v>
      </c>
      <c r="J419" s="6">
        <f t="shared" si="116"/>
        <v>0</v>
      </c>
      <c r="K419" s="332">
        <f>Итого!$B$17</f>
        <v>0</v>
      </c>
      <c r="L419" s="8">
        <f t="shared" si="114"/>
        <v>4650</v>
      </c>
      <c r="M419" s="8">
        <f t="shared" si="115"/>
        <v>0</v>
      </c>
    </row>
    <row r="420" spans="1:13" s="62" customFormat="1" ht="15" customHeight="1">
      <c r="A420" s="507"/>
      <c r="B420" s="517"/>
      <c r="C420" s="518"/>
      <c r="D420" s="517"/>
      <c r="E420" s="518"/>
      <c r="F420" s="510"/>
      <c r="G420" s="13">
        <v>42</v>
      </c>
      <c r="H420" s="296"/>
      <c r="I420" s="6">
        <v>4650</v>
      </c>
      <c r="J420" s="6">
        <f t="shared" si="116"/>
        <v>0</v>
      </c>
      <c r="K420" s="332">
        <f>Итого!$B$17</f>
        <v>0</v>
      </c>
      <c r="L420" s="8">
        <f t="shared" si="114"/>
        <v>4650</v>
      </c>
      <c r="M420" s="8">
        <f t="shared" si="115"/>
        <v>0</v>
      </c>
    </row>
    <row r="421" spans="1:13" s="62" customFormat="1" ht="15" customHeight="1">
      <c r="A421" s="507"/>
      <c r="B421" s="517"/>
      <c r="C421" s="518"/>
      <c r="D421" s="517"/>
      <c r="E421" s="518"/>
      <c r="F421" s="510"/>
      <c r="G421" s="13">
        <v>44</v>
      </c>
      <c r="H421" s="296"/>
      <c r="I421" s="6">
        <v>4650</v>
      </c>
      <c r="J421" s="6">
        <f t="shared" si="116"/>
        <v>0</v>
      </c>
      <c r="K421" s="332">
        <f>Итого!$B$17</f>
        <v>0</v>
      </c>
      <c r="L421" s="8">
        <f t="shared" si="114"/>
        <v>4650</v>
      </c>
      <c r="M421" s="8">
        <f t="shared" si="115"/>
        <v>0</v>
      </c>
    </row>
    <row r="422" spans="1:13" s="62" customFormat="1" ht="15" customHeight="1">
      <c r="A422" s="507"/>
      <c r="B422" s="517"/>
      <c r="C422" s="518"/>
      <c r="D422" s="517"/>
      <c r="E422" s="518"/>
      <c r="F422" s="510"/>
      <c r="G422" s="13">
        <v>46</v>
      </c>
      <c r="H422" s="296"/>
      <c r="I422" s="6">
        <v>4650</v>
      </c>
      <c r="J422" s="6">
        <f t="shared" si="116"/>
        <v>0</v>
      </c>
      <c r="K422" s="332">
        <f>Итого!$B$17</f>
        <v>0</v>
      </c>
      <c r="L422" s="8">
        <f t="shared" si="114"/>
        <v>4650</v>
      </c>
      <c r="M422" s="8">
        <f t="shared" si="115"/>
        <v>0</v>
      </c>
    </row>
    <row r="423" spans="1:13" s="62" customFormat="1" ht="15" customHeight="1">
      <c r="A423" s="507"/>
      <c r="B423" s="517"/>
      <c r="C423" s="518"/>
      <c r="D423" s="517"/>
      <c r="E423" s="518"/>
      <c r="F423" s="510"/>
      <c r="G423" s="13">
        <v>48</v>
      </c>
      <c r="H423" s="296"/>
      <c r="I423" s="6">
        <v>4650</v>
      </c>
      <c r="J423" s="6">
        <f t="shared" si="116"/>
        <v>0</v>
      </c>
      <c r="K423" s="332">
        <f>Итого!$B$17</f>
        <v>0</v>
      </c>
      <c r="L423" s="8">
        <f t="shared" si="114"/>
        <v>4650</v>
      </c>
      <c r="M423" s="8">
        <f t="shared" si="115"/>
        <v>0</v>
      </c>
    </row>
    <row r="424" spans="1:13" s="62" customFormat="1" ht="15" customHeight="1">
      <c r="A424" s="507"/>
      <c r="B424" s="517"/>
      <c r="C424" s="518"/>
      <c r="D424" s="517"/>
      <c r="E424" s="518"/>
      <c r="F424" s="510"/>
      <c r="G424" s="13">
        <v>50</v>
      </c>
      <c r="H424" s="296"/>
      <c r="I424" s="6">
        <v>4650</v>
      </c>
      <c r="J424" s="6">
        <f t="shared" si="116"/>
        <v>0</v>
      </c>
      <c r="K424" s="332">
        <f>Итого!$B$17</f>
        <v>0</v>
      </c>
      <c r="L424" s="8">
        <f t="shared" si="114"/>
        <v>4650</v>
      </c>
      <c r="M424" s="8">
        <f t="shared" si="115"/>
        <v>0</v>
      </c>
    </row>
    <row r="425" spans="1:13" s="62" customFormat="1" ht="15" customHeight="1">
      <c r="A425" s="507"/>
      <c r="B425" s="517"/>
      <c r="C425" s="518"/>
      <c r="D425" s="517"/>
      <c r="E425" s="518"/>
      <c r="F425" s="510"/>
      <c r="G425" s="13">
        <v>52</v>
      </c>
      <c r="H425" s="296"/>
      <c r="I425" s="6">
        <v>4650</v>
      </c>
      <c r="J425" s="6">
        <f t="shared" si="116"/>
        <v>0</v>
      </c>
      <c r="K425" s="332">
        <f>Итого!$B$17</f>
        <v>0</v>
      </c>
      <c r="L425" s="8">
        <f t="shared" si="114"/>
        <v>4650</v>
      </c>
      <c r="M425" s="8">
        <f t="shared" si="115"/>
        <v>0</v>
      </c>
    </row>
    <row r="426" spans="1:13" s="62" customFormat="1" ht="15" customHeight="1">
      <c r="A426" s="507"/>
      <c r="B426" s="517"/>
      <c r="C426" s="518"/>
      <c r="D426" s="517"/>
      <c r="E426" s="518"/>
      <c r="F426" s="510"/>
      <c r="G426" s="13">
        <v>54</v>
      </c>
      <c r="H426" s="296"/>
      <c r="I426" s="6">
        <v>4650</v>
      </c>
      <c r="J426" s="6">
        <f t="shared" si="116"/>
        <v>0</v>
      </c>
      <c r="K426" s="332">
        <f>Итого!$B$17</f>
        <v>0</v>
      </c>
      <c r="L426" s="8">
        <f t="shared" si="114"/>
        <v>4650</v>
      </c>
      <c r="M426" s="8">
        <f t="shared" si="115"/>
        <v>0</v>
      </c>
    </row>
    <row r="427" spans="1:13" s="62" customFormat="1" ht="15" customHeight="1">
      <c r="A427" s="508"/>
      <c r="B427" s="529"/>
      <c r="C427" s="530"/>
      <c r="D427" s="529"/>
      <c r="E427" s="530"/>
      <c r="F427" s="519"/>
      <c r="G427" s="13">
        <v>56</v>
      </c>
      <c r="H427" s="296"/>
      <c r="I427" s="6">
        <v>4650</v>
      </c>
      <c r="J427" s="6">
        <f t="shared" si="116"/>
        <v>0</v>
      </c>
      <c r="K427" s="332">
        <f>Итого!$B$17</f>
        <v>0</v>
      </c>
      <c r="L427" s="8">
        <f t="shared" si="114"/>
        <v>4650</v>
      </c>
      <c r="M427" s="8">
        <f t="shared" si="115"/>
        <v>0</v>
      </c>
    </row>
    <row r="428" spans="1:13" s="62" customFormat="1" ht="15" customHeight="1">
      <c r="A428" s="506" t="s">
        <v>743</v>
      </c>
      <c r="B428" s="528" t="s">
        <v>740</v>
      </c>
      <c r="C428" s="516"/>
      <c r="D428" s="528" t="s">
        <v>592</v>
      </c>
      <c r="E428" s="516"/>
      <c r="F428" s="595"/>
      <c r="G428" s="5"/>
      <c r="H428" s="253">
        <f>SUM(H429:H440)</f>
        <v>0</v>
      </c>
      <c r="I428" s="5"/>
      <c r="J428" s="5">
        <f>SUM(J429:J440)</f>
        <v>0</v>
      </c>
      <c r="K428" s="68"/>
      <c r="L428" s="10"/>
      <c r="M428" s="7">
        <f>SUM(M429:M440)</f>
        <v>0</v>
      </c>
    </row>
    <row r="429" spans="1:13" s="62" customFormat="1" ht="15" customHeight="1">
      <c r="A429" s="507"/>
      <c r="B429" s="517"/>
      <c r="C429" s="518"/>
      <c r="D429" s="517"/>
      <c r="E429" s="518"/>
      <c r="F429" s="510"/>
      <c r="G429" s="13">
        <v>34</v>
      </c>
      <c r="H429" s="296"/>
      <c r="I429" s="6">
        <v>4650</v>
      </c>
      <c r="J429" s="6">
        <f>I429*H429</f>
        <v>0</v>
      </c>
      <c r="K429" s="332">
        <f>Итого!$B$17</f>
        <v>0</v>
      </c>
      <c r="L429" s="8">
        <f t="shared" ref="L429:L440" si="117">PRODUCT(I429,1-K429)</f>
        <v>4650</v>
      </c>
      <c r="M429" s="8">
        <f t="shared" ref="M429:M440" si="118">L429*H429</f>
        <v>0</v>
      </c>
    </row>
    <row r="430" spans="1:13" s="62" customFormat="1" ht="15" customHeight="1">
      <c r="A430" s="507"/>
      <c r="B430" s="517"/>
      <c r="C430" s="518"/>
      <c r="D430" s="517"/>
      <c r="E430" s="518"/>
      <c r="F430" s="510"/>
      <c r="G430" s="13">
        <v>36</v>
      </c>
      <c r="H430" s="296"/>
      <c r="I430" s="6">
        <v>4650</v>
      </c>
      <c r="J430" s="6">
        <f t="shared" ref="J430:J440" si="119">I430*H430</f>
        <v>0</v>
      </c>
      <c r="K430" s="332">
        <f>Итого!$B$17</f>
        <v>0</v>
      </c>
      <c r="L430" s="8">
        <f t="shared" si="117"/>
        <v>4650</v>
      </c>
      <c r="M430" s="8">
        <f t="shared" si="118"/>
        <v>0</v>
      </c>
    </row>
    <row r="431" spans="1:13" s="62" customFormat="1" ht="15" customHeight="1">
      <c r="A431" s="507"/>
      <c r="B431" s="517"/>
      <c r="C431" s="518"/>
      <c r="D431" s="517"/>
      <c r="E431" s="518"/>
      <c r="F431" s="510"/>
      <c r="G431" s="13">
        <v>38</v>
      </c>
      <c r="H431" s="296"/>
      <c r="I431" s="6">
        <v>4650</v>
      </c>
      <c r="J431" s="6">
        <f t="shared" si="119"/>
        <v>0</v>
      </c>
      <c r="K431" s="332">
        <f>Итого!$B$17</f>
        <v>0</v>
      </c>
      <c r="L431" s="8">
        <f t="shared" si="117"/>
        <v>4650</v>
      </c>
      <c r="M431" s="8">
        <f t="shared" si="118"/>
        <v>0</v>
      </c>
    </row>
    <row r="432" spans="1:13" s="62" customFormat="1" ht="15" customHeight="1">
      <c r="A432" s="507"/>
      <c r="B432" s="517"/>
      <c r="C432" s="518"/>
      <c r="D432" s="517"/>
      <c r="E432" s="518"/>
      <c r="F432" s="510"/>
      <c r="G432" s="13">
        <v>40</v>
      </c>
      <c r="H432" s="296"/>
      <c r="I432" s="6">
        <v>4650</v>
      </c>
      <c r="J432" s="6">
        <f t="shared" si="119"/>
        <v>0</v>
      </c>
      <c r="K432" s="332">
        <f>Итого!$B$17</f>
        <v>0</v>
      </c>
      <c r="L432" s="8">
        <f t="shared" si="117"/>
        <v>4650</v>
      </c>
      <c r="M432" s="8">
        <f t="shared" si="118"/>
        <v>0</v>
      </c>
    </row>
    <row r="433" spans="1:13" s="62" customFormat="1" ht="15" customHeight="1">
      <c r="A433" s="507"/>
      <c r="B433" s="517"/>
      <c r="C433" s="518"/>
      <c r="D433" s="517"/>
      <c r="E433" s="518"/>
      <c r="F433" s="510"/>
      <c r="G433" s="13">
        <v>42</v>
      </c>
      <c r="H433" s="296"/>
      <c r="I433" s="6">
        <v>4650</v>
      </c>
      <c r="J433" s="6">
        <f t="shared" si="119"/>
        <v>0</v>
      </c>
      <c r="K433" s="332">
        <f>Итого!$B$17</f>
        <v>0</v>
      </c>
      <c r="L433" s="8">
        <f t="shared" si="117"/>
        <v>4650</v>
      </c>
      <c r="M433" s="8">
        <f t="shared" si="118"/>
        <v>0</v>
      </c>
    </row>
    <row r="434" spans="1:13" s="62" customFormat="1" ht="15" customHeight="1">
      <c r="A434" s="507"/>
      <c r="B434" s="517"/>
      <c r="C434" s="518"/>
      <c r="D434" s="517"/>
      <c r="E434" s="518"/>
      <c r="F434" s="510"/>
      <c r="G434" s="13">
        <v>44</v>
      </c>
      <c r="H434" s="296"/>
      <c r="I434" s="6">
        <v>4650</v>
      </c>
      <c r="J434" s="6">
        <f t="shared" si="119"/>
        <v>0</v>
      </c>
      <c r="K434" s="332">
        <f>Итого!$B$17</f>
        <v>0</v>
      </c>
      <c r="L434" s="8">
        <f t="shared" si="117"/>
        <v>4650</v>
      </c>
      <c r="M434" s="8">
        <f t="shared" si="118"/>
        <v>0</v>
      </c>
    </row>
    <row r="435" spans="1:13" s="62" customFormat="1" ht="15" customHeight="1">
      <c r="A435" s="507"/>
      <c r="B435" s="517"/>
      <c r="C435" s="518"/>
      <c r="D435" s="517"/>
      <c r="E435" s="518"/>
      <c r="F435" s="510"/>
      <c r="G435" s="13">
        <v>46</v>
      </c>
      <c r="H435" s="296"/>
      <c r="I435" s="6">
        <v>4650</v>
      </c>
      <c r="J435" s="6">
        <f t="shared" si="119"/>
        <v>0</v>
      </c>
      <c r="K435" s="332">
        <f>Итого!$B$17</f>
        <v>0</v>
      </c>
      <c r="L435" s="8">
        <f t="shared" si="117"/>
        <v>4650</v>
      </c>
      <c r="M435" s="8">
        <f t="shared" si="118"/>
        <v>0</v>
      </c>
    </row>
    <row r="436" spans="1:13" s="62" customFormat="1" ht="15" customHeight="1">
      <c r="A436" s="507"/>
      <c r="B436" s="517"/>
      <c r="C436" s="518"/>
      <c r="D436" s="517"/>
      <c r="E436" s="518"/>
      <c r="F436" s="510"/>
      <c r="G436" s="13">
        <v>48</v>
      </c>
      <c r="H436" s="296"/>
      <c r="I436" s="6">
        <v>4650</v>
      </c>
      <c r="J436" s="6">
        <f t="shared" si="119"/>
        <v>0</v>
      </c>
      <c r="K436" s="332">
        <f>Итого!$B$17</f>
        <v>0</v>
      </c>
      <c r="L436" s="8">
        <f t="shared" si="117"/>
        <v>4650</v>
      </c>
      <c r="M436" s="8">
        <f t="shared" si="118"/>
        <v>0</v>
      </c>
    </row>
    <row r="437" spans="1:13" s="62" customFormat="1" ht="15" customHeight="1">
      <c r="A437" s="507"/>
      <c r="B437" s="517"/>
      <c r="C437" s="518"/>
      <c r="D437" s="517"/>
      <c r="E437" s="518"/>
      <c r="F437" s="510"/>
      <c r="G437" s="13">
        <v>50</v>
      </c>
      <c r="H437" s="296"/>
      <c r="I437" s="6">
        <v>4650</v>
      </c>
      <c r="J437" s="6">
        <f t="shared" si="119"/>
        <v>0</v>
      </c>
      <c r="K437" s="332">
        <f>Итого!$B$17</f>
        <v>0</v>
      </c>
      <c r="L437" s="8">
        <f t="shared" si="117"/>
        <v>4650</v>
      </c>
      <c r="M437" s="8">
        <f t="shared" si="118"/>
        <v>0</v>
      </c>
    </row>
    <row r="438" spans="1:13" s="62" customFormat="1" ht="15" customHeight="1">
      <c r="A438" s="507"/>
      <c r="B438" s="517"/>
      <c r="C438" s="518"/>
      <c r="D438" s="517"/>
      <c r="E438" s="518"/>
      <c r="F438" s="510"/>
      <c r="G438" s="13">
        <v>52</v>
      </c>
      <c r="H438" s="296"/>
      <c r="I438" s="6">
        <v>4650</v>
      </c>
      <c r="J438" s="6">
        <f t="shared" si="119"/>
        <v>0</v>
      </c>
      <c r="K438" s="332">
        <f>Итого!$B$17</f>
        <v>0</v>
      </c>
      <c r="L438" s="8">
        <f t="shared" si="117"/>
        <v>4650</v>
      </c>
      <c r="M438" s="8">
        <f t="shared" si="118"/>
        <v>0</v>
      </c>
    </row>
    <row r="439" spans="1:13" s="62" customFormat="1" ht="15" customHeight="1">
      <c r="A439" s="507"/>
      <c r="B439" s="517"/>
      <c r="C439" s="518"/>
      <c r="D439" s="517"/>
      <c r="E439" s="518"/>
      <c r="F439" s="510"/>
      <c r="G439" s="13">
        <v>54</v>
      </c>
      <c r="H439" s="296"/>
      <c r="I439" s="6">
        <v>4650</v>
      </c>
      <c r="J439" s="6">
        <f t="shared" si="119"/>
        <v>0</v>
      </c>
      <c r="K439" s="332">
        <f>Итого!$B$17</f>
        <v>0</v>
      </c>
      <c r="L439" s="8">
        <f t="shared" si="117"/>
        <v>4650</v>
      </c>
      <c r="M439" s="8">
        <f t="shared" si="118"/>
        <v>0</v>
      </c>
    </row>
    <row r="440" spans="1:13" s="62" customFormat="1" ht="15" customHeight="1">
      <c r="A440" s="508"/>
      <c r="B440" s="529"/>
      <c r="C440" s="530"/>
      <c r="D440" s="529"/>
      <c r="E440" s="530"/>
      <c r="F440" s="519"/>
      <c r="G440" s="13">
        <v>56</v>
      </c>
      <c r="H440" s="296"/>
      <c r="I440" s="6">
        <v>4650</v>
      </c>
      <c r="J440" s="6">
        <f t="shared" si="119"/>
        <v>0</v>
      </c>
      <c r="K440" s="332">
        <f>Итого!$B$17</f>
        <v>0</v>
      </c>
      <c r="L440" s="8">
        <f t="shared" si="117"/>
        <v>4650</v>
      </c>
      <c r="M440" s="8">
        <f t="shared" si="118"/>
        <v>0</v>
      </c>
    </row>
    <row r="441" spans="1:13" s="62" customFormat="1" ht="15" customHeight="1">
      <c r="A441" s="506" t="s">
        <v>744</v>
      </c>
      <c r="B441" s="528" t="s">
        <v>740</v>
      </c>
      <c r="C441" s="516"/>
      <c r="D441" s="528" t="s">
        <v>592</v>
      </c>
      <c r="E441" s="516"/>
      <c r="F441" s="595"/>
      <c r="G441" s="5"/>
      <c r="H441" s="253">
        <f>SUM(H442:H453)</f>
        <v>0</v>
      </c>
      <c r="I441" s="5"/>
      <c r="J441" s="5">
        <f>SUM(J442:J453)</f>
        <v>0</v>
      </c>
      <c r="K441" s="68"/>
      <c r="L441" s="10"/>
      <c r="M441" s="7">
        <f>SUM(M442:M453)</f>
        <v>0</v>
      </c>
    </row>
    <row r="442" spans="1:13" s="62" customFormat="1" ht="15" customHeight="1">
      <c r="A442" s="507"/>
      <c r="B442" s="517"/>
      <c r="C442" s="518"/>
      <c r="D442" s="517"/>
      <c r="E442" s="518"/>
      <c r="F442" s="510"/>
      <c r="G442" s="13">
        <v>34</v>
      </c>
      <c r="H442" s="296"/>
      <c r="I442" s="6">
        <v>4650</v>
      </c>
      <c r="J442" s="6">
        <f>I442*H442</f>
        <v>0</v>
      </c>
      <c r="K442" s="332">
        <f>Итого!$B$17</f>
        <v>0</v>
      </c>
      <c r="L442" s="8">
        <f t="shared" ref="L442:L453" si="120">PRODUCT(I442,1-K442)</f>
        <v>4650</v>
      </c>
      <c r="M442" s="8">
        <f t="shared" ref="M442:M453" si="121">L442*H442</f>
        <v>0</v>
      </c>
    </row>
    <row r="443" spans="1:13" s="62" customFormat="1" ht="15" customHeight="1">
      <c r="A443" s="507"/>
      <c r="B443" s="517"/>
      <c r="C443" s="518"/>
      <c r="D443" s="517"/>
      <c r="E443" s="518"/>
      <c r="F443" s="510"/>
      <c r="G443" s="13">
        <v>36</v>
      </c>
      <c r="H443" s="296"/>
      <c r="I443" s="6">
        <v>4650</v>
      </c>
      <c r="J443" s="6">
        <f t="shared" ref="J443:J453" si="122">I443*H443</f>
        <v>0</v>
      </c>
      <c r="K443" s="332">
        <f>Итого!$B$17</f>
        <v>0</v>
      </c>
      <c r="L443" s="8">
        <f t="shared" si="120"/>
        <v>4650</v>
      </c>
      <c r="M443" s="8">
        <f t="shared" si="121"/>
        <v>0</v>
      </c>
    </row>
    <row r="444" spans="1:13" s="62" customFormat="1" ht="15" customHeight="1">
      <c r="A444" s="507"/>
      <c r="B444" s="517"/>
      <c r="C444" s="518"/>
      <c r="D444" s="517"/>
      <c r="E444" s="518"/>
      <c r="F444" s="510"/>
      <c r="G444" s="13">
        <v>38</v>
      </c>
      <c r="H444" s="296"/>
      <c r="I444" s="6">
        <v>4650</v>
      </c>
      <c r="J444" s="6">
        <f t="shared" si="122"/>
        <v>0</v>
      </c>
      <c r="K444" s="332">
        <f>Итого!$B$17</f>
        <v>0</v>
      </c>
      <c r="L444" s="8">
        <f t="shared" si="120"/>
        <v>4650</v>
      </c>
      <c r="M444" s="8">
        <f t="shared" si="121"/>
        <v>0</v>
      </c>
    </row>
    <row r="445" spans="1:13" s="62" customFormat="1" ht="15" customHeight="1">
      <c r="A445" s="507"/>
      <c r="B445" s="517"/>
      <c r="C445" s="518"/>
      <c r="D445" s="517"/>
      <c r="E445" s="518"/>
      <c r="F445" s="510"/>
      <c r="G445" s="13">
        <v>40</v>
      </c>
      <c r="H445" s="296"/>
      <c r="I445" s="6">
        <v>4650</v>
      </c>
      <c r="J445" s="6">
        <f t="shared" si="122"/>
        <v>0</v>
      </c>
      <c r="K445" s="332">
        <f>Итого!$B$17</f>
        <v>0</v>
      </c>
      <c r="L445" s="8">
        <f t="shared" si="120"/>
        <v>4650</v>
      </c>
      <c r="M445" s="8">
        <f t="shared" si="121"/>
        <v>0</v>
      </c>
    </row>
    <row r="446" spans="1:13" s="62" customFormat="1" ht="15" customHeight="1">
      <c r="A446" s="507"/>
      <c r="B446" s="517"/>
      <c r="C446" s="518"/>
      <c r="D446" s="517"/>
      <c r="E446" s="518"/>
      <c r="F446" s="510"/>
      <c r="G446" s="13">
        <v>42</v>
      </c>
      <c r="H446" s="296"/>
      <c r="I446" s="6">
        <v>4650</v>
      </c>
      <c r="J446" s="6">
        <f t="shared" si="122"/>
        <v>0</v>
      </c>
      <c r="K446" s="332">
        <f>Итого!$B$17</f>
        <v>0</v>
      </c>
      <c r="L446" s="8">
        <f t="shared" si="120"/>
        <v>4650</v>
      </c>
      <c r="M446" s="8">
        <f t="shared" si="121"/>
        <v>0</v>
      </c>
    </row>
    <row r="447" spans="1:13" s="62" customFormat="1" ht="15" customHeight="1">
      <c r="A447" s="507"/>
      <c r="B447" s="517"/>
      <c r="C447" s="518"/>
      <c r="D447" s="517"/>
      <c r="E447" s="518"/>
      <c r="F447" s="510"/>
      <c r="G447" s="13">
        <v>44</v>
      </c>
      <c r="H447" s="296"/>
      <c r="I447" s="6">
        <v>4650</v>
      </c>
      <c r="J447" s="6">
        <f t="shared" si="122"/>
        <v>0</v>
      </c>
      <c r="K447" s="332">
        <f>Итого!$B$17</f>
        <v>0</v>
      </c>
      <c r="L447" s="8">
        <f t="shared" si="120"/>
        <v>4650</v>
      </c>
      <c r="M447" s="8">
        <f t="shared" si="121"/>
        <v>0</v>
      </c>
    </row>
    <row r="448" spans="1:13" s="62" customFormat="1" ht="15" customHeight="1">
      <c r="A448" s="507"/>
      <c r="B448" s="517"/>
      <c r="C448" s="518"/>
      <c r="D448" s="517"/>
      <c r="E448" s="518"/>
      <c r="F448" s="510"/>
      <c r="G448" s="13">
        <v>46</v>
      </c>
      <c r="H448" s="296"/>
      <c r="I448" s="6">
        <v>4650</v>
      </c>
      <c r="J448" s="6">
        <f t="shared" si="122"/>
        <v>0</v>
      </c>
      <c r="K448" s="332">
        <f>Итого!$B$17</f>
        <v>0</v>
      </c>
      <c r="L448" s="8">
        <f t="shared" si="120"/>
        <v>4650</v>
      </c>
      <c r="M448" s="8">
        <f t="shared" si="121"/>
        <v>0</v>
      </c>
    </row>
    <row r="449" spans="1:13" s="62" customFormat="1" ht="15" customHeight="1">
      <c r="A449" s="507"/>
      <c r="B449" s="517"/>
      <c r="C449" s="518"/>
      <c r="D449" s="517"/>
      <c r="E449" s="518"/>
      <c r="F449" s="510"/>
      <c r="G449" s="13">
        <v>48</v>
      </c>
      <c r="H449" s="296"/>
      <c r="I449" s="6">
        <v>4650</v>
      </c>
      <c r="J449" s="6">
        <f t="shared" si="122"/>
        <v>0</v>
      </c>
      <c r="K449" s="332">
        <f>Итого!$B$17</f>
        <v>0</v>
      </c>
      <c r="L449" s="8">
        <f t="shared" si="120"/>
        <v>4650</v>
      </c>
      <c r="M449" s="8">
        <f t="shared" si="121"/>
        <v>0</v>
      </c>
    </row>
    <row r="450" spans="1:13" s="62" customFormat="1" ht="15" customHeight="1">
      <c r="A450" s="507"/>
      <c r="B450" s="517"/>
      <c r="C450" s="518"/>
      <c r="D450" s="517"/>
      <c r="E450" s="518"/>
      <c r="F450" s="510"/>
      <c r="G450" s="13">
        <v>50</v>
      </c>
      <c r="H450" s="296"/>
      <c r="I450" s="6">
        <v>4650</v>
      </c>
      <c r="J450" s="6">
        <f t="shared" si="122"/>
        <v>0</v>
      </c>
      <c r="K450" s="332">
        <f>Итого!$B$17</f>
        <v>0</v>
      </c>
      <c r="L450" s="8">
        <f t="shared" si="120"/>
        <v>4650</v>
      </c>
      <c r="M450" s="8">
        <f t="shared" si="121"/>
        <v>0</v>
      </c>
    </row>
    <row r="451" spans="1:13" s="62" customFormat="1" ht="15" customHeight="1">
      <c r="A451" s="507"/>
      <c r="B451" s="517"/>
      <c r="C451" s="518"/>
      <c r="D451" s="517"/>
      <c r="E451" s="518"/>
      <c r="F451" s="510"/>
      <c r="G451" s="13">
        <v>52</v>
      </c>
      <c r="H451" s="296"/>
      <c r="I451" s="6">
        <v>4650</v>
      </c>
      <c r="J451" s="6">
        <f t="shared" si="122"/>
        <v>0</v>
      </c>
      <c r="K451" s="332">
        <f>Итого!$B$17</f>
        <v>0</v>
      </c>
      <c r="L451" s="8">
        <f t="shared" si="120"/>
        <v>4650</v>
      </c>
      <c r="M451" s="8">
        <f t="shared" si="121"/>
        <v>0</v>
      </c>
    </row>
    <row r="452" spans="1:13" s="62" customFormat="1" ht="15" customHeight="1">
      <c r="A452" s="507"/>
      <c r="B452" s="517"/>
      <c r="C452" s="518"/>
      <c r="D452" s="517"/>
      <c r="E452" s="518"/>
      <c r="F452" s="510"/>
      <c r="G452" s="13">
        <v>54</v>
      </c>
      <c r="H452" s="296"/>
      <c r="I452" s="6">
        <v>4650</v>
      </c>
      <c r="J452" s="6">
        <f t="shared" si="122"/>
        <v>0</v>
      </c>
      <c r="K452" s="332">
        <f>Итого!$B$17</f>
        <v>0</v>
      </c>
      <c r="L452" s="8">
        <f t="shared" si="120"/>
        <v>4650</v>
      </c>
      <c r="M452" s="8">
        <f t="shared" si="121"/>
        <v>0</v>
      </c>
    </row>
    <row r="453" spans="1:13" s="62" customFormat="1" ht="15" customHeight="1">
      <c r="A453" s="508"/>
      <c r="B453" s="529"/>
      <c r="C453" s="530"/>
      <c r="D453" s="529"/>
      <c r="E453" s="530"/>
      <c r="F453" s="519"/>
      <c r="G453" s="13">
        <v>56</v>
      </c>
      <c r="H453" s="296"/>
      <c r="I453" s="6">
        <v>4650</v>
      </c>
      <c r="J453" s="6">
        <f t="shared" si="122"/>
        <v>0</v>
      </c>
      <c r="K453" s="332">
        <f>Итого!$B$17</f>
        <v>0</v>
      </c>
      <c r="L453" s="8">
        <f t="shared" si="120"/>
        <v>4650</v>
      </c>
      <c r="M453" s="8">
        <f t="shared" si="121"/>
        <v>0</v>
      </c>
    </row>
    <row r="454" spans="1:13" s="62" customFormat="1" ht="15" customHeight="1">
      <c r="A454" s="506" t="s">
        <v>745</v>
      </c>
      <c r="B454" s="528" t="s">
        <v>740</v>
      </c>
      <c r="C454" s="516"/>
      <c r="D454" s="528" t="s">
        <v>592</v>
      </c>
      <c r="E454" s="516"/>
      <c r="F454" s="595"/>
      <c r="G454" s="5"/>
      <c r="H454" s="253">
        <f>SUM(H455:H466)</f>
        <v>0</v>
      </c>
      <c r="I454" s="5"/>
      <c r="J454" s="5">
        <f>SUM(J455:J466)</f>
        <v>0</v>
      </c>
      <c r="K454" s="68"/>
      <c r="L454" s="10"/>
      <c r="M454" s="7">
        <f>SUM(M455:M466)</f>
        <v>0</v>
      </c>
    </row>
    <row r="455" spans="1:13" s="62" customFormat="1" ht="15" customHeight="1">
      <c r="A455" s="507"/>
      <c r="B455" s="517"/>
      <c r="C455" s="518"/>
      <c r="D455" s="517"/>
      <c r="E455" s="518"/>
      <c r="F455" s="510"/>
      <c r="G455" s="13">
        <v>34</v>
      </c>
      <c r="H455" s="296"/>
      <c r="I455" s="6">
        <v>4650</v>
      </c>
      <c r="J455" s="6">
        <f>I455*H455</f>
        <v>0</v>
      </c>
      <c r="K455" s="332">
        <f>Итого!$B$17</f>
        <v>0</v>
      </c>
      <c r="L455" s="8">
        <f t="shared" ref="L455:L466" si="123">PRODUCT(I455,1-K455)</f>
        <v>4650</v>
      </c>
      <c r="M455" s="8">
        <f t="shared" ref="M455:M466" si="124">L455*H455</f>
        <v>0</v>
      </c>
    </row>
    <row r="456" spans="1:13" s="62" customFormat="1" ht="15" customHeight="1">
      <c r="A456" s="507"/>
      <c r="B456" s="517"/>
      <c r="C456" s="518"/>
      <c r="D456" s="517"/>
      <c r="E456" s="518"/>
      <c r="F456" s="510"/>
      <c r="G456" s="13">
        <v>36</v>
      </c>
      <c r="H456" s="296"/>
      <c r="I456" s="6">
        <v>4650</v>
      </c>
      <c r="J456" s="6">
        <f t="shared" ref="J456:J466" si="125">I456*H456</f>
        <v>0</v>
      </c>
      <c r="K456" s="332">
        <f>Итого!$B$17</f>
        <v>0</v>
      </c>
      <c r="L456" s="8">
        <f t="shared" si="123"/>
        <v>4650</v>
      </c>
      <c r="M456" s="8">
        <f t="shared" si="124"/>
        <v>0</v>
      </c>
    </row>
    <row r="457" spans="1:13" s="62" customFormat="1" ht="15" customHeight="1">
      <c r="A457" s="507"/>
      <c r="B457" s="517"/>
      <c r="C457" s="518"/>
      <c r="D457" s="517"/>
      <c r="E457" s="518"/>
      <c r="F457" s="510"/>
      <c r="G457" s="13">
        <v>38</v>
      </c>
      <c r="H457" s="296"/>
      <c r="I457" s="6">
        <v>4650</v>
      </c>
      <c r="J457" s="6">
        <f t="shared" si="125"/>
        <v>0</v>
      </c>
      <c r="K457" s="332">
        <f>Итого!$B$17</f>
        <v>0</v>
      </c>
      <c r="L457" s="8">
        <f t="shared" si="123"/>
        <v>4650</v>
      </c>
      <c r="M457" s="8">
        <f t="shared" si="124"/>
        <v>0</v>
      </c>
    </row>
    <row r="458" spans="1:13" s="62" customFormat="1" ht="15" customHeight="1">
      <c r="A458" s="507"/>
      <c r="B458" s="517"/>
      <c r="C458" s="518"/>
      <c r="D458" s="517"/>
      <c r="E458" s="518"/>
      <c r="F458" s="510"/>
      <c r="G458" s="13">
        <v>40</v>
      </c>
      <c r="H458" s="296"/>
      <c r="I458" s="6">
        <v>4650</v>
      </c>
      <c r="J458" s="6">
        <f t="shared" si="125"/>
        <v>0</v>
      </c>
      <c r="K458" s="332">
        <f>Итого!$B$17</f>
        <v>0</v>
      </c>
      <c r="L458" s="8">
        <f t="shared" si="123"/>
        <v>4650</v>
      </c>
      <c r="M458" s="8">
        <f t="shared" si="124"/>
        <v>0</v>
      </c>
    </row>
    <row r="459" spans="1:13" s="62" customFormat="1" ht="15" customHeight="1">
      <c r="A459" s="507"/>
      <c r="B459" s="517"/>
      <c r="C459" s="518"/>
      <c r="D459" s="517"/>
      <c r="E459" s="518"/>
      <c r="F459" s="510"/>
      <c r="G459" s="13">
        <v>42</v>
      </c>
      <c r="H459" s="296"/>
      <c r="I459" s="6">
        <v>4650</v>
      </c>
      <c r="J459" s="6">
        <f t="shared" si="125"/>
        <v>0</v>
      </c>
      <c r="K459" s="332">
        <f>Итого!$B$17</f>
        <v>0</v>
      </c>
      <c r="L459" s="8">
        <f t="shared" si="123"/>
        <v>4650</v>
      </c>
      <c r="M459" s="8">
        <f t="shared" si="124"/>
        <v>0</v>
      </c>
    </row>
    <row r="460" spans="1:13" s="62" customFormat="1" ht="15" customHeight="1">
      <c r="A460" s="507"/>
      <c r="B460" s="517"/>
      <c r="C460" s="518"/>
      <c r="D460" s="517"/>
      <c r="E460" s="518"/>
      <c r="F460" s="510"/>
      <c r="G460" s="13">
        <v>44</v>
      </c>
      <c r="H460" s="296"/>
      <c r="I460" s="6">
        <v>4650</v>
      </c>
      <c r="J460" s="6">
        <f t="shared" si="125"/>
        <v>0</v>
      </c>
      <c r="K460" s="332">
        <f>Итого!$B$17</f>
        <v>0</v>
      </c>
      <c r="L460" s="8">
        <f t="shared" si="123"/>
        <v>4650</v>
      </c>
      <c r="M460" s="8">
        <f t="shared" si="124"/>
        <v>0</v>
      </c>
    </row>
    <row r="461" spans="1:13" s="62" customFormat="1" ht="15" customHeight="1">
      <c r="A461" s="507"/>
      <c r="B461" s="517"/>
      <c r="C461" s="518"/>
      <c r="D461" s="517"/>
      <c r="E461" s="518"/>
      <c r="F461" s="510"/>
      <c r="G461" s="13">
        <v>46</v>
      </c>
      <c r="H461" s="296"/>
      <c r="I461" s="6">
        <v>4650</v>
      </c>
      <c r="J461" s="6">
        <f t="shared" si="125"/>
        <v>0</v>
      </c>
      <c r="K461" s="332">
        <f>Итого!$B$17</f>
        <v>0</v>
      </c>
      <c r="L461" s="8">
        <f t="shared" si="123"/>
        <v>4650</v>
      </c>
      <c r="M461" s="8">
        <f t="shared" si="124"/>
        <v>0</v>
      </c>
    </row>
    <row r="462" spans="1:13" s="62" customFormat="1" ht="15" customHeight="1">
      <c r="A462" s="507"/>
      <c r="B462" s="517"/>
      <c r="C462" s="518"/>
      <c r="D462" s="517"/>
      <c r="E462" s="518"/>
      <c r="F462" s="510"/>
      <c r="G462" s="13">
        <v>48</v>
      </c>
      <c r="H462" s="296"/>
      <c r="I462" s="6">
        <v>4650</v>
      </c>
      <c r="J462" s="6">
        <f t="shared" si="125"/>
        <v>0</v>
      </c>
      <c r="K462" s="332">
        <f>Итого!$B$17</f>
        <v>0</v>
      </c>
      <c r="L462" s="8">
        <f t="shared" si="123"/>
        <v>4650</v>
      </c>
      <c r="M462" s="8">
        <f t="shared" si="124"/>
        <v>0</v>
      </c>
    </row>
    <row r="463" spans="1:13" s="62" customFormat="1" ht="15" customHeight="1">
      <c r="A463" s="507"/>
      <c r="B463" s="517"/>
      <c r="C463" s="518"/>
      <c r="D463" s="517"/>
      <c r="E463" s="518"/>
      <c r="F463" s="510"/>
      <c r="G463" s="13">
        <v>50</v>
      </c>
      <c r="H463" s="296"/>
      <c r="I463" s="6">
        <v>4650</v>
      </c>
      <c r="J463" s="6">
        <f t="shared" si="125"/>
        <v>0</v>
      </c>
      <c r="K463" s="332">
        <f>Итого!$B$17</f>
        <v>0</v>
      </c>
      <c r="L463" s="8">
        <f t="shared" si="123"/>
        <v>4650</v>
      </c>
      <c r="M463" s="8">
        <f t="shared" si="124"/>
        <v>0</v>
      </c>
    </row>
    <row r="464" spans="1:13" s="62" customFormat="1" ht="15" customHeight="1">
      <c r="A464" s="507"/>
      <c r="B464" s="517"/>
      <c r="C464" s="518"/>
      <c r="D464" s="517"/>
      <c r="E464" s="518"/>
      <c r="F464" s="510"/>
      <c r="G464" s="13">
        <v>52</v>
      </c>
      <c r="H464" s="296"/>
      <c r="I464" s="6">
        <v>4650</v>
      </c>
      <c r="J464" s="6">
        <f t="shared" si="125"/>
        <v>0</v>
      </c>
      <c r="K464" s="332">
        <f>Итого!$B$17</f>
        <v>0</v>
      </c>
      <c r="L464" s="8">
        <f t="shared" si="123"/>
        <v>4650</v>
      </c>
      <c r="M464" s="8">
        <f t="shared" si="124"/>
        <v>0</v>
      </c>
    </row>
    <row r="465" spans="1:90" s="62" customFormat="1" ht="15" customHeight="1">
      <c r="A465" s="507"/>
      <c r="B465" s="517"/>
      <c r="C465" s="518"/>
      <c r="D465" s="517"/>
      <c r="E465" s="518"/>
      <c r="F465" s="510"/>
      <c r="G465" s="13">
        <v>54</v>
      </c>
      <c r="H465" s="296"/>
      <c r="I465" s="6">
        <v>4650</v>
      </c>
      <c r="J465" s="6">
        <f t="shared" si="125"/>
        <v>0</v>
      </c>
      <c r="K465" s="332">
        <f>Итого!$B$17</f>
        <v>0</v>
      </c>
      <c r="L465" s="8">
        <f t="shared" si="123"/>
        <v>4650</v>
      </c>
      <c r="M465" s="8">
        <f t="shared" si="124"/>
        <v>0</v>
      </c>
    </row>
    <row r="466" spans="1:90" s="62" customFormat="1" ht="15" customHeight="1">
      <c r="A466" s="508"/>
      <c r="B466" s="529"/>
      <c r="C466" s="530"/>
      <c r="D466" s="529"/>
      <c r="E466" s="530"/>
      <c r="F466" s="519"/>
      <c r="G466" s="13">
        <v>56</v>
      </c>
      <c r="H466" s="296"/>
      <c r="I466" s="6">
        <v>4650</v>
      </c>
      <c r="J466" s="6">
        <f t="shared" si="125"/>
        <v>0</v>
      </c>
      <c r="K466" s="332">
        <f>Итого!$B$17</f>
        <v>0</v>
      </c>
      <c r="L466" s="8">
        <f t="shared" si="123"/>
        <v>4650</v>
      </c>
      <c r="M466" s="8">
        <f t="shared" si="124"/>
        <v>0</v>
      </c>
    </row>
    <row r="467" spans="1:90" s="62" customFormat="1" ht="15" customHeight="1">
      <c r="A467" s="506" t="s">
        <v>746</v>
      </c>
      <c r="B467" s="528" t="s">
        <v>740</v>
      </c>
      <c r="C467" s="516"/>
      <c r="D467" s="528" t="s">
        <v>592</v>
      </c>
      <c r="E467" s="516"/>
      <c r="F467" s="595"/>
      <c r="G467" s="5"/>
      <c r="H467" s="253">
        <f>SUM(H468:H479)</f>
        <v>0</v>
      </c>
      <c r="I467" s="5"/>
      <c r="J467" s="5">
        <f>SUM(J468:J479)</f>
        <v>0</v>
      </c>
      <c r="K467" s="68"/>
      <c r="L467" s="10"/>
      <c r="M467" s="7">
        <f>SUM(M468:M479)</f>
        <v>0</v>
      </c>
      <c r="N467" s="61"/>
    </row>
    <row r="468" spans="1:90" s="3" customFormat="1" ht="15" customHeight="1">
      <c r="A468" s="507"/>
      <c r="B468" s="517"/>
      <c r="C468" s="518"/>
      <c r="D468" s="517"/>
      <c r="E468" s="518"/>
      <c r="F468" s="510"/>
      <c r="G468" s="13">
        <v>34</v>
      </c>
      <c r="H468" s="296"/>
      <c r="I468" s="6">
        <v>4650</v>
      </c>
      <c r="J468" s="6">
        <f>I468*H468</f>
        <v>0</v>
      </c>
      <c r="K468" s="332">
        <f>Итого!$B$17</f>
        <v>0</v>
      </c>
      <c r="L468" s="8">
        <f t="shared" si="89"/>
        <v>4650</v>
      </c>
      <c r="M468" s="8">
        <f t="shared" si="106"/>
        <v>0</v>
      </c>
      <c r="N468" s="62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</row>
    <row r="469" spans="1:90" ht="15" customHeight="1">
      <c r="A469" s="507"/>
      <c r="B469" s="517"/>
      <c r="C469" s="518"/>
      <c r="D469" s="517"/>
      <c r="E469" s="518"/>
      <c r="F469" s="510"/>
      <c r="G469" s="13">
        <v>36</v>
      </c>
      <c r="H469" s="296"/>
      <c r="I469" s="6">
        <v>4650</v>
      </c>
      <c r="J469" s="6">
        <f t="shared" ref="J469:J479" si="126">I469*H469</f>
        <v>0</v>
      </c>
      <c r="K469" s="332">
        <f>Итого!$B$17</f>
        <v>0</v>
      </c>
      <c r="L469" s="8">
        <f t="shared" si="89"/>
        <v>4650</v>
      </c>
      <c r="M469" s="8">
        <f t="shared" si="106"/>
        <v>0</v>
      </c>
    </row>
    <row r="470" spans="1:90" ht="15" customHeight="1">
      <c r="A470" s="507"/>
      <c r="B470" s="517"/>
      <c r="C470" s="518"/>
      <c r="D470" s="517"/>
      <c r="E470" s="518"/>
      <c r="F470" s="510"/>
      <c r="G470" s="13">
        <v>38</v>
      </c>
      <c r="H470" s="296"/>
      <c r="I470" s="6">
        <v>4650</v>
      </c>
      <c r="J470" s="6">
        <f t="shared" si="126"/>
        <v>0</v>
      </c>
      <c r="K470" s="332">
        <f>Итого!$B$17</f>
        <v>0</v>
      </c>
      <c r="L470" s="8">
        <f t="shared" si="89"/>
        <v>4650</v>
      </c>
      <c r="M470" s="8">
        <f t="shared" si="106"/>
        <v>0</v>
      </c>
      <c r="N470" s="61"/>
    </row>
    <row r="471" spans="1:90" s="3" customFormat="1" ht="15" customHeight="1">
      <c r="A471" s="507"/>
      <c r="B471" s="517"/>
      <c r="C471" s="518"/>
      <c r="D471" s="517"/>
      <c r="E471" s="518"/>
      <c r="F471" s="510"/>
      <c r="G471" s="13">
        <v>40</v>
      </c>
      <c r="H471" s="296"/>
      <c r="I471" s="6">
        <v>4650</v>
      </c>
      <c r="J471" s="6">
        <f t="shared" si="126"/>
        <v>0</v>
      </c>
      <c r="K471" s="332">
        <f>Итого!$B$17</f>
        <v>0</v>
      </c>
      <c r="L471" s="8">
        <f t="shared" si="89"/>
        <v>4650</v>
      </c>
      <c r="M471" s="8">
        <f t="shared" si="106"/>
        <v>0</v>
      </c>
      <c r="N471" s="62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</row>
    <row r="472" spans="1:90" ht="15" customHeight="1">
      <c r="A472" s="507"/>
      <c r="B472" s="517"/>
      <c r="C472" s="518"/>
      <c r="D472" s="517"/>
      <c r="E472" s="518"/>
      <c r="F472" s="510"/>
      <c r="G472" s="13">
        <v>42</v>
      </c>
      <c r="H472" s="296"/>
      <c r="I472" s="6">
        <v>4650</v>
      </c>
      <c r="J472" s="6">
        <f t="shared" si="126"/>
        <v>0</v>
      </c>
      <c r="K472" s="332">
        <f>Итого!$B$17</f>
        <v>0</v>
      </c>
      <c r="L472" s="8">
        <f t="shared" si="89"/>
        <v>4650</v>
      </c>
      <c r="M472" s="8">
        <f t="shared" si="106"/>
        <v>0</v>
      </c>
    </row>
    <row r="473" spans="1:90" ht="15" customHeight="1">
      <c r="A473" s="507"/>
      <c r="B473" s="517"/>
      <c r="C473" s="518"/>
      <c r="D473" s="517"/>
      <c r="E473" s="518"/>
      <c r="F473" s="510"/>
      <c r="G473" s="13">
        <v>44</v>
      </c>
      <c r="H473" s="296"/>
      <c r="I473" s="6">
        <v>4650</v>
      </c>
      <c r="J473" s="6">
        <f t="shared" si="126"/>
        <v>0</v>
      </c>
      <c r="K473" s="332">
        <f>Итого!$B$17</f>
        <v>0</v>
      </c>
      <c r="L473" s="8">
        <f t="shared" si="89"/>
        <v>4650</v>
      </c>
      <c r="M473" s="8">
        <f t="shared" si="106"/>
        <v>0</v>
      </c>
      <c r="N473" s="61"/>
    </row>
    <row r="474" spans="1:90" s="3" customFormat="1" ht="15" customHeight="1">
      <c r="A474" s="507"/>
      <c r="B474" s="517"/>
      <c r="C474" s="518"/>
      <c r="D474" s="517"/>
      <c r="E474" s="518"/>
      <c r="F474" s="510"/>
      <c r="G474" s="13">
        <v>46</v>
      </c>
      <c r="H474" s="296"/>
      <c r="I474" s="6">
        <v>4650</v>
      </c>
      <c r="J474" s="6">
        <f t="shared" si="126"/>
        <v>0</v>
      </c>
      <c r="K474" s="332">
        <f>Итого!$B$17</f>
        <v>0</v>
      </c>
      <c r="L474" s="8">
        <f t="shared" si="89"/>
        <v>4650</v>
      </c>
      <c r="M474" s="8">
        <f t="shared" si="106"/>
        <v>0</v>
      </c>
      <c r="N474" s="62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</row>
    <row r="475" spans="1:90" ht="15" customHeight="1">
      <c r="A475" s="507"/>
      <c r="B475" s="517"/>
      <c r="C475" s="518"/>
      <c r="D475" s="517"/>
      <c r="E475" s="518"/>
      <c r="F475" s="510"/>
      <c r="G475" s="13">
        <v>48</v>
      </c>
      <c r="H475" s="296"/>
      <c r="I475" s="6">
        <v>4650</v>
      </c>
      <c r="J475" s="6">
        <f t="shared" si="126"/>
        <v>0</v>
      </c>
      <c r="K475" s="332">
        <f>Итого!$B$17</f>
        <v>0</v>
      </c>
      <c r="L475" s="8">
        <f t="shared" si="89"/>
        <v>4650</v>
      </c>
      <c r="M475" s="8">
        <f t="shared" si="106"/>
        <v>0</v>
      </c>
      <c r="N475" s="61"/>
    </row>
    <row r="476" spans="1:90" s="3" customFormat="1" ht="20.399999999999999" customHeight="1">
      <c r="A476" s="507"/>
      <c r="B476" s="517"/>
      <c r="C476" s="518"/>
      <c r="D476" s="517"/>
      <c r="E476" s="518"/>
      <c r="F476" s="510"/>
      <c r="G476" s="13">
        <v>50</v>
      </c>
      <c r="H476" s="296"/>
      <c r="I476" s="6">
        <v>4650</v>
      </c>
      <c r="J476" s="6">
        <f t="shared" si="126"/>
        <v>0</v>
      </c>
      <c r="K476" s="332">
        <f>Итого!$B$17</f>
        <v>0</v>
      </c>
      <c r="L476" s="8">
        <f t="shared" si="89"/>
        <v>4650</v>
      </c>
      <c r="M476" s="8">
        <f t="shared" si="106"/>
        <v>0</v>
      </c>
      <c r="N476" s="62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</row>
    <row r="477" spans="1:90" ht="15" customHeight="1">
      <c r="A477" s="507"/>
      <c r="B477" s="517"/>
      <c r="C477" s="518"/>
      <c r="D477" s="517"/>
      <c r="E477" s="518"/>
      <c r="F477" s="510"/>
      <c r="G477" s="13">
        <v>52</v>
      </c>
      <c r="H477" s="296"/>
      <c r="I477" s="6">
        <v>4650</v>
      </c>
      <c r="J477" s="6">
        <f t="shared" si="126"/>
        <v>0</v>
      </c>
      <c r="K477" s="332">
        <f>Итого!$B$17</f>
        <v>0</v>
      </c>
      <c r="L477" s="8">
        <f t="shared" si="89"/>
        <v>4650</v>
      </c>
      <c r="M477" s="8">
        <f t="shared" si="106"/>
        <v>0</v>
      </c>
      <c r="N477" s="61"/>
    </row>
    <row r="478" spans="1:90" s="3" customFormat="1" ht="15" customHeight="1">
      <c r="A478" s="507"/>
      <c r="B478" s="517"/>
      <c r="C478" s="518"/>
      <c r="D478" s="517"/>
      <c r="E478" s="518"/>
      <c r="F478" s="510"/>
      <c r="G478" s="13">
        <v>54</v>
      </c>
      <c r="H478" s="296"/>
      <c r="I478" s="6">
        <v>4650</v>
      </c>
      <c r="J478" s="6">
        <f t="shared" si="126"/>
        <v>0</v>
      </c>
      <c r="K478" s="332">
        <f>Итого!$B$17</f>
        <v>0</v>
      </c>
      <c r="L478" s="8">
        <f t="shared" si="89"/>
        <v>4650</v>
      </c>
      <c r="M478" s="8">
        <f t="shared" si="106"/>
        <v>0</v>
      </c>
      <c r="N478" s="62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</row>
    <row r="479" spans="1:90" ht="15" customHeight="1">
      <c r="A479" s="508"/>
      <c r="B479" s="529"/>
      <c r="C479" s="530"/>
      <c r="D479" s="529"/>
      <c r="E479" s="530"/>
      <c r="F479" s="519"/>
      <c r="G479" s="13">
        <v>56</v>
      </c>
      <c r="H479" s="296"/>
      <c r="I479" s="6">
        <v>4650</v>
      </c>
      <c r="J479" s="6">
        <f t="shared" si="126"/>
        <v>0</v>
      </c>
      <c r="K479" s="332">
        <f>Итого!$B$17</f>
        <v>0</v>
      </c>
      <c r="L479" s="8">
        <f t="shared" si="89"/>
        <v>4650</v>
      </c>
      <c r="M479" s="8">
        <f t="shared" si="106"/>
        <v>0</v>
      </c>
      <c r="N479" s="61"/>
    </row>
    <row r="480" spans="1:90" s="243" customFormat="1" ht="15" customHeight="1">
      <c r="A480" s="532">
        <v>142</v>
      </c>
      <c r="B480" s="575" t="s">
        <v>747</v>
      </c>
      <c r="C480" s="576"/>
      <c r="D480" s="575" t="s">
        <v>748</v>
      </c>
      <c r="E480" s="576"/>
      <c r="F480" s="581"/>
      <c r="G480" s="5"/>
      <c r="H480" s="253">
        <f>SUM(H481:H489)</f>
        <v>0</v>
      </c>
      <c r="I480" s="5"/>
      <c r="J480" s="5">
        <f>SUM(J481:J489)</f>
        <v>0</v>
      </c>
      <c r="K480" s="68"/>
      <c r="L480" s="10"/>
      <c r="M480" s="7">
        <f>SUM(M481:M489)</f>
        <v>0</v>
      </c>
      <c r="N480" s="62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</row>
    <row r="481" spans="1:90" s="360" customFormat="1" ht="15" customHeight="1">
      <c r="A481" s="507"/>
      <c r="B481" s="517"/>
      <c r="C481" s="518"/>
      <c r="D481" s="517"/>
      <c r="E481" s="518"/>
      <c r="F481" s="510"/>
      <c r="G481" s="13">
        <v>40</v>
      </c>
      <c r="H481" s="296"/>
      <c r="I481" s="6">
        <v>4200</v>
      </c>
      <c r="J481" s="6">
        <f t="shared" ref="J481:J489" si="127">I481*H481</f>
        <v>0</v>
      </c>
      <c r="K481" s="332">
        <f>Итого!$B$17</f>
        <v>0</v>
      </c>
      <c r="L481" s="8">
        <f t="shared" ref="L481:L487" si="128">PRODUCT(I481,1-K481)</f>
        <v>4200</v>
      </c>
      <c r="M481" s="8">
        <f t="shared" ref="M481:M489" si="129">L481*H481</f>
        <v>0</v>
      </c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</row>
    <row r="482" spans="1:90" s="360" customFormat="1" ht="15" customHeight="1">
      <c r="A482" s="507"/>
      <c r="B482" s="517"/>
      <c r="C482" s="518"/>
      <c r="D482" s="517"/>
      <c r="E482" s="518"/>
      <c r="F482" s="510"/>
      <c r="G482" s="13">
        <v>42</v>
      </c>
      <c r="H482" s="296"/>
      <c r="I482" s="6">
        <v>4200</v>
      </c>
      <c r="J482" s="6">
        <f t="shared" si="127"/>
        <v>0</v>
      </c>
      <c r="K482" s="332">
        <f>Итого!$B$17</f>
        <v>0</v>
      </c>
      <c r="L482" s="8">
        <f t="shared" si="128"/>
        <v>4200</v>
      </c>
      <c r="M482" s="8">
        <f t="shared" si="129"/>
        <v>0</v>
      </c>
      <c r="N482" s="61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</row>
    <row r="483" spans="1:90" s="243" customFormat="1" ht="15" customHeight="1">
      <c r="A483" s="507"/>
      <c r="B483" s="517"/>
      <c r="C483" s="518"/>
      <c r="D483" s="517"/>
      <c r="E483" s="518"/>
      <c r="F483" s="510"/>
      <c r="G483" s="13">
        <v>44</v>
      </c>
      <c r="H483" s="296"/>
      <c r="I483" s="6">
        <v>4200</v>
      </c>
      <c r="J483" s="6">
        <f t="shared" si="127"/>
        <v>0</v>
      </c>
      <c r="K483" s="332">
        <f>Итого!$B$17</f>
        <v>0</v>
      </c>
      <c r="L483" s="8">
        <f t="shared" si="128"/>
        <v>4200</v>
      </c>
      <c r="M483" s="8">
        <f t="shared" si="129"/>
        <v>0</v>
      </c>
      <c r="N483" s="62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</row>
    <row r="484" spans="1:90" s="360" customFormat="1" ht="15" customHeight="1">
      <c r="A484" s="507"/>
      <c r="B484" s="517"/>
      <c r="C484" s="518"/>
      <c r="D484" s="517"/>
      <c r="E484" s="518"/>
      <c r="F484" s="510"/>
      <c r="G484" s="13">
        <v>46</v>
      </c>
      <c r="H484" s="296"/>
      <c r="I484" s="6">
        <v>4200</v>
      </c>
      <c r="J484" s="6">
        <f t="shared" si="127"/>
        <v>0</v>
      </c>
      <c r="K484" s="332">
        <f>Итого!$B$17</f>
        <v>0</v>
      </c>
      <c r="L484" s="8">
        <f t="shared" si="128"/>
        <v>4200</v>
      </c>
      <c r="M484" s="8">
        <f t="shared" si="129"/>
        <v>0</v>
      </c>
      <c r="N484" s="61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</row>
    <row r="485" spans="1:90" s="243" customFormat="1" ht="15" customHeight="1">
      <c r="A485" s="507"/>
      <c r="B485" s="517"/>
      <c r="C485" s="518"/>
      <c r="D485" s="517"/>
      <c r="E485" s="518"/>
      <c r="F485" s="510"/>
      <c r="G485" s="13">
        <v>48</v>
      </c>
      <c r="H485" s="296"/>
      <c r="I485" s="6">
        <v>4200</v>
      </c>
      <c r="J485" s="6">
        <f t="shared" si="127"/>
        <v>0</v>
      </c>
      <c r="K485" s="332">
        <f>Итого!$B$17</f>
        <v>0</v>
      </c>
      <c r="L485" s="8">
        <f t="shared" si="128"/>
        <v>4200</v>
      </c>
      <c r="M485" s="8">
        <f t="shared" si="129"/>
        <v>0</v>
      </c>
      <c r="N485" s="62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</row>
    <row r="486" spans="1:90" s="360" customFormat="1" ht="15" customHeight="1">
      <c r="A486" s="507"/>
      <c r="B486" s="517"/>
      <c r="C486" s="518"/>
      <c r="D486" s="517"/>
      <c r="E486" s="518"/>
      <c r="F486" s="510"/>
      <c r="G486" s="13">
        <v>50</v>
      </c>
      <c r="H486" s="296"/>
      <c r="I486" s="6">
        <v>4200</v>
      </c>
      <c r="J486" s="6">
        <f t="shared" si="127"/>
        <v>0</v>
      </c>
      <c r="K486" s="332">
        <f>Итого!$B$17</f>
        <v>0</v>
      </c>
      <c r="L486" s="8">
        <f t="shared" si="128"/>
        <v>4200</v>
      </c>
      <c r="M486" s="8">
        <f t="shared" si="129"/>
        <v>0</v>
      </c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</row>
    <row r="487" spans="1:90" s="360" customFormat="1" ht="15" customHeight="1">
      <c r="A487" s="507"/>
      <c r="B487" s="517"/>
      <c r="C487" s="518"/>
      <c r="D487" s="517"/>
      <c r="E487" s="518"/>
      <c r="F487" s="510"/>
      <c r="G487" s="13">
        <v>52</v>
      </c>
      <c r="H487" s="296"/>
      <c r="I487" s="6">
        <v>4200</v>
      </c>
      <c r="J487" s="6">
        <f t="shared" si="127"/>
        <v>0</v>
      </c>
      <c r="K487" s="332">
        <f>Итого!$B$17</f>
        <v>0</v>
      </c>
      <c r="L487" s="8">
        <f t="shared" si="128"/>
        <v>4200</v>
      </c>
      <c r="M487" s="8">
        <f t="shared" si="129"/>
        <v>0</v>
      </c>
      <c r="N487" s="61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</row>
    <row r="488" spans="1:90" s="243" customFormat="1" ht="15" customHeight="1">
      <c r="A488" s="507"/>
      <c r="B488" s="517"/>
      <c r="C488" s="518"/>
      <c r="D488" s="517"/>
      <c r="E488" s="518"/>
      <c r="F488" s="510"/>
      <c r="G488" s="13">
        <v>54</v>
      </c>
      <c r="H488" s="296"/>
      <c r="I488" s="6">
        <v>4200</v>
      </c>
      <c r="J488" s="6">
        <f t="shared" si="127"/>
        <v>0</v>
      </c>
      <c r="K488" s="332">
        <f>Итого!$B$17</f>
        <v>0</v>
      </c>
      <c r="L488" s="8">
        <f>PRODUCT(I488,1-K488)</f>
        <v>4200</v>
      </c>
      <c r="M488" s="8">
        <f t="shared" si="129"/>
        <v>0</v>
      </c>
      <c r="N488" s="62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</row>
    <row r="489" spans="1:90" s="360" customFormat="1" ht="15" customHeight="1">
      <c r="A489" s="508"/>
      <c r="B489" s="529"/>
      <c r="C489" s="530"/>
      <c r="D489" s="529"/>
      <c r="E489" s="530"/>
      <c r="F489" s="519"/>
      <c r="G489" s="13">
        <v>56</v>
      </c>
      <c r="H489" s="296"/>
      <c r="I489" s="6">
        <v>4200</v>
      </c>
      <c r="J489" s="6">
        <f t="shared" si="127"/>
        <v>0</v>
      </c>
      <c r="K489" s="332">
        <f>Итого!$B$17</f>
        <v>0</v>
      </c>
      <c r="L489" s="8">
        <f>PRODUCT(I489,1-K489)</f>
        <v>4200</v>
      </c>
      <c r="M489" s="8">
        <f t="shared" si="129"/>
        <v>0</v>
      </c>
      <c r="N489" s="61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</row>
    <row r="490" spans="1:90" s="3" customFormat="1" ht="15" customHeight="1">
      <c r="A490" s="532">
        <v>142</v>
      </c>
      <c r="B490" s="575" t="s">
        <v>747</v>
      </c>
      <c r="C490" s="576"/>
      <c r="D490" s="575" t="s">
        <v>749</v>
      </c>
      <c r="E490" s="576"/>
      <c r="F490" s="581"/>
      <c r="G490" s="5"/>
      <c r="H490" s="253">
        <f>SUM(H491:H499)</f>
        <v>0</v>
      </c>
      <c r="I490" s="5"/>
      <c r="J490" s="5">
        <f>SUM(J491:J499)</f>
        <v>0</v>
      </c>
      <c r="K490" s="68"/>
      <c r="L490" s="10"/>
      <c r="M490" s="7">
        <f>SUM(M491:M499)</f>
        <v>0</v>
      </c>
      <c r="N490" s="62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</row>
    <row r="491" spans="1:90" ht="15" customHeight="1">
      <c r="A491" s="507"/>
      <c r="B491" s="517"/>
      <c r="C491" s="518"/>
      <c r="D491" s="517"/>
      <c r="E491" s="518"/>
      <c r="F491" s="510"/>
      <c r="G491" s="13">
        <v>40</v>
      </c>
      <c r="H491" s="296"/>
      <c r="I491" s="6">
        <v>4200</v>
      </c>
      <c r="J491" s="6">
        <f t="shared" ref="J491:J499" si="130">I491*H491</f>
        <v>0</v>
      </c>
      <c r="K491" s="332">
        <f>Итого!$B$17</f>
        <v>0</v>
      </c>
      <c r="L491" s="8">
        <f t="shared" si="89"/>
        <v>4200</v>
      </c>
      <c r="M491" s="8">
        <f t="shared" si="106"/>
        <v>0</v>
      </c>
    </row>
    <row r="492" spans="1:90" ht="15" customHeight="1">
      <c r="A492" s="507"/>
      <c r="B492" s="517"/>
      <c r="C492" s="518"/>
      <c r="D492" s="517"/>
      <c r="E492" s="518"/>
      <c r="F492" s="510"/>
      <c r="G492" s="13">
        <v>42</v>
      </c>
      <c r="H492" s="296"/>
      <c r="I492" s="6">
        <v>4200</v>
      </c>
      <c r="J492" s="6">
        <f t="shared" si="130"/>
        <v>0</v>
      </c>
      <c r="K492" s="332">
        <f>Итого!$B$17</f>
        <v>0</v>
      </c>
      <c r="L492" s="8">
        <f t="shared" si="89"/>
        <v>4200</v>
      </c>
      <c r="M492" s="8">
        <f t="shared" si="106"/>
        <v>0</v>
      </c>
      <c r="N492" s="61"/>
    </row>
    <row r="493" spans="1:90" s="3" customFormat="1" ht="15" customHeight="1">
      <c r="A493" s="507"/>
      <c r="B493" s="517"/>
      <c r="C493" s="518"/>
      <c r="D493" s="517"/>
      <c r="E493" s="518"/>
      <c r="F493" s="510"/>
      <c r="G493" s="13">
        <v>44</v>
      </c>
      <c r="H493" s="296"/>
      <c r="I493" s="6">
        <v>4200</v>
      </c>
      <c r="J493" s="6">
        <f t="shared" si="130"/>
        <v>0</v>
      </c>
      <c r="K493" s="332">
        <f>Итого!$B$17</f>
        <v>0</v>
      </c>
      <c r="L493" s="8">
        <f t="shared" si="89"/>
        <v>4200</v>
      </c>
      <c r="M493" s="8">
        <f t="shared" si="106"/>
        <v>0</v>
      </c>
      <c r="N493" s="62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</row>
    <row r="494" spans="1:90" ht="15" customHeight="1">
      <c r="A494" s="507"/>
      <c r="B494" s="517"/>
      <c r="C494" s="518"/>
      <c r="D494" s="517"/>
      <c r="E494" s="518"/>
      <c r="F494" s="510"/>
      <c r="G494" s="13">
        <v>46</v>
      </c>
      <c r="H494" s="296"/>
      <c r="I494" s="6">
        <v>4200</v>
      </c>
      <c r="J494" s="6">
        <f t="shared" si="130"/>
        <v>0</v>
      </c>
      <c r="K494" s="332">
        <f>Итого!$B$17</f>
        <v>0</v>
      </c>
      <c r="L494" s="8">
        <f t="shared" si="89"/>
        <v>4200</v>
      </c>
      <c r="M494" s="8">
        <f t="shared" si="106"/>
        <v>0</v>
      </c>
      <c r="N494" s="61"/>
    </row>
    <row r="495" spans="1:90" s="3" customFormat="1" ht="15" customHeight="1">
      <c r="A495" s="507"/>
      <c r="B495" s="517"/>
      <c r="C495" s="518"/>
      <c r="D495" s="517"/>
      <c r="E495" s="518"/>
      <c r="F495" s="510"/>
      <c r="G495" s="13">
        <v>48</v>
      </c>
      <c r="H495" s="296"/>
      <c r="I495" s="6">
        <v>4200</v>
      </c>
      <c r="J495" s="6">
        <f t="shared" si="130"/>
        <v>0</v>
      </c>
      <c r="K495" s="332">
        <f>Итого!$B$17</f>
        <v>0</v>
      </c>
      <c r="L495" s="8">
        <f t="shared" si="89"/>
        <v>4200</v>
      </c>
      <c r="M495" s="8">
        <f t="shared" si="106"/>
        <v>0</v>
      </c>
      <c r="N495" s="62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</row>
    <row r="496" spans="1:90" ht="15" customHeight="1">
      <c r="A496" s="507"/>
      <c r="B496" s="517"/>
      <c r="C496" s="518"/>
      <c r="D496" s="517"/>
      <c r="E496" s="518"/>
      <c r="F496" s="510"/>
      <c r="G496" s="13">
        <v>50</v>
      </c>
      <c r="H496" s="296"/>
      <c r="I496" s="6">
        <v>4200</v>
      </c>
      <c r="J496" s="6">
        <f t="shared" si="130"/>
        <v>0</v>
      </c>
      <c r="K496" s="332">
        <f>Итого!$B$17</f>
        <v>0</v>
      </c>
      <c r="L496" s="8">
        <f t="shared" si="89"/>
        <v>4200</v>
      </c>
      <c r="M496" s="8">
        <f t="shared" si="106"/>
        <v>0</v>
      </c>
    </row>
    <row r="497" spans="1:90" ht="15" customHeight="1">
      <c r="A497" s="507"/>
      <c r="B497" s="517"/>
      <c r="C497" s="518"/>
      <c r="D497" s="517"/>
      <c r="E497" s="518"/>
      <c r="F497" s="510"/>
      <c r="G497" s="13">
        <v>52</v>
      </c>
      <c r="H497" s="296"/>
      <c r="I497" s="6">
        <v>4200</v>
      </c>
      <c r="J497" s="6">
        <f t="shared" si="130"/>
        <v>0</v>
      </c>
      <c r="K497" s="332">
        <f>Итого!$B$17</f>
        <v>0</v>
      </c>
      <c r="L497" s="8">
        <f t="shared" si="89"/>
        <v>4200</v>
      </c>
      <c r="M497" s="8">
        <f t="shared" si="106"/>
        <v>0</v>
      </c>
      <c r="N497" s="61"/>
    </row>
    <row r="498" spans="1:90" s="3" customFormat="1" ht="15" customHeight="1">
      <c r="A498" s="507"/>
      <c r="B498" s="517"/>
      <c r="C498" s="518"/>
      <c r="D498" s="517"/>
      <c r="E498" s="518"/>
      <c r="F498" s="510"/>
      <c r="G498" s="13">
        <v>54</v>
      </c>
      <c r="H498" s="296"/>
      <c r="I498" s="6">
        <v>4200</v>
      </c>
      <c r="J498" s="6">
        <f t="shared" si="130"/>
        <v>0</v>
      </c>
      <c r="K498" s="332">
        <f>Итого!$B$17</f>
        <v>0</v>
      </c>
      <c r="L498" s="8">
        <f>PRODUCT(I498,1-K498)</f>
        <v>4200</v>
      </c>
      <c r="M498" s="8">
        <f t="shared" si="106"/>
        <v>0</v>
      </c>
      <c r="N498" s="62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</row>
    <row r="499" spans="1:90" ht="15" customHeight="1">
      <c r="A499" s="508"/>
      <c r="B499" s="529"/>
      <c r="C499" s="530"/>
      <c r="D499" s="529"/>
      <c r="E499" s="530"/>
      <c r="F499" s="519"/>
      <c r="G499" s="13">
        <v>56</v>
      </c>
      <c r="H499" s="296"/>
      <c r="I499" s="6">
        <v>4200</v>
      </c>
      <c r="J499" s="6">
        <f t="shared" si="130"/>
        <v>0</v>
      </c>
      <c r="K499" s="332">
        <f>Итого!$B$17</f>
        <v>0</v>
      </c>
      <c r="L499" s="8">
        <f>PRODUCT(I499,1-K499)</f>
        <v>4200</v>
      </c>
      <c r="M499" s="8">
        <f t="shared" si="106"/>
        <v>0</v>
      </c>
      <c r="N499" s="61"/>
    </row>
    <row r="500" spans="1:90" s="361" customFormat="1" ht="15" customHeight="1">
      <c r="A500" s="506" t="s">
        <v>762</v>
      </c>
      <c r="B500" s="528" t="s">
        <v>764</v>
      </c>
      <c r="C500" s="516"/>
      <c r="D500" s="528" t="s">
        <v>575</v>
      </c>
      <c r="E500" s="516"/>
      <c r="F500" s="595"/>
      <c r="G500" s="5"/>
      <c r="H500" s="253">
        <f>SUM(H501:H512)</f>
        <v>0</v>
      </c>
      <c r="I500" s="5"/>
      <c r="J500" s="5">
        <f>SUM(J501:J512)</f>
        <v>0</v>
      </c>
      <c r="K500" s="112"/>
      <c r="L500" s="10"/>
      <c r="M500" s="7">
        <f>SUM(M501:M512)</f>
        <v>0</v>
      </c>
      <c r="N500" s="61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</row>
    <row r="501" spans="1:90" s="361" customFormat="1" ht="15" customHeight="1">
      <c r="A501" s="507"/>
      <c r="B501" s="517"/>
      <c r="C501" s="518"/>
      <c r="D501" s="517"/>
      <c r="E501" s="518"/>
      <c r="F501" s="510"/>
      <c r="G501" s="13">
        <v>34</v>
      </c>
      <c r="H501" s="296"/>
      <c r="I501" s="83">
        <v>3650</v>
      </c>
      <c r="J501" s="6">
        <f>I501*H501</f>
        <v>0</v>
      </c>
      <c r="K501" s="332">
        <f>Итого!$B$17</f>
        <v>0</v>
      </c>
      <c r="L501" s="8">
        <f t="shared" ref="L501:L512" si="131">PRODUCT(I501,1-K501)</f>
        <v>3650</v>
      </c>
      <c r="M501" s="8">
        <f t="shared" ref="M501:M512" si="132">L501*H501</f>
        <v>0</v>
      </c>
      <c r="N501" s="61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</row>
    <row r="502" spans="1:90" s="361" customFormat="1" ht="15" customHeight="1">
      <c r="A502" s="507"/>
      <c r="B502" s="517"/>
      <c r="C502" s="518"/>
      <c r="D502" s="517"/>
      <c r="E502" s="518"/>
      <c r="F502" s="510"/>
      <c r="G502" s="13">
        <v>36</v>
      </c>
      <c r="H502" s="296"/>
      <c r="I502" s="83">
        <v>3650</v>
      </c>
      <c r="J502" s="6">
        <f t="shared" ref="J502:J510" si="133">I502*H502</f>
        <v>0</v>
      </c>
      <c r="K502" s="332">
        <f>Итого!$B$17</f>
        <v>0</v>
      </c>
      <c r="L502" s="8">
        <f t="shared" si="131"/>
        <v>3650</v>
      </c>
      <c r="M502" s="8">
        <f t="shared" si="132"/>
        <v>0</v>
      </c>
      <c r="N502" s="61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</row>
    <row r="503" spans="1:90" s="361" customFormat="1" ht="15" customHeight="1">
      <c r="A503" s="507"/>
      <c r="B503" s="517"/>
      <c r="C503" s="518"/>
      <c r="D503" s="517"/>
      <c r="E503" s="518"/>
      <c r="F503" s="510"/>
      <c r="G503" s="13">
        <v>38</v>
      </c>
      <c r="H503" s="296"/>
      <c r="I503" s="83">
        <v>3650</v>
      </c>
      <c r="J503" s="6">
        <f t="shared" si="133"/>
        <v>0</v>
      </c>
      <c r="K503" s="332">
        <f>Итого!$B$17</f>
        <v>0</v>
      </c>
      <c r="L503" s="8">
        <f t="shared" si="131"/>
        <v>3650</v>
      </c>
      <c r="M503" s="8">
        <f t="shared" si="132"/>
        <v>0</v>
      </c>
      <c r="N503" s="61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</row>
    <row r="504" spans="1:90" s="361" customFormat="1" ht="15" customHeight="1">
      <c r="A504" s="507"/>
      <c r="B504" s="517"/>
      <c r="C504" s="518"/>
      <c r="D504" s="517"/>
      <c r="E504" s="518"/>
      <c r="F504" s="510"/>
      <c r="G504" s="13">
        <v>40</v>
      </c>
      <c r="H504" s="296"/>
      <c r="I504" s="83">
        <v>3650</v>
      </c>
      <c r="J504" s="6">
        <f t="shared" si="133"/>
        <v>0</v>
      </c>
      <c r="K504" s="332">
        <f>Итого!$B$17</f>
        <v>0</v>
      </c>
      <c r="L504" s="8">
        <f t="shared" si="131"/>
        <v>3650</v>
      </c>
      <c r="M504" s="8">
        <f t="shared" si="132"/>
        <v>0</v>
      </c>
      <c r="N504" s="61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</row>
    <row r="505" spans="1:90" s="361" customFormat="1" ht="15" customHeight="1">
      <c r="A505" s="507"/>
      <c r="B505" s="517"/>
      <c r="C505" s="518"/>
      <c r="D505" s="517"/>
      <c r="E505" s="518"/>
      <c r="F505" s="510"/>
      <c r="G505" s="13">
        <v>42</v>
      </c>
      <c r="H505" s="296"/>
      <c r="I505" s="83">
        <v>3650</v>
      </c>
      <c r="J505" s="6">
        <f t="shared" si="133"/>
        <v>0</v>
      </c>
      <c r="K505" s="332">
        <f>Итого!$B$17</f>
        <v>0</v>
      </c>
      <c r="L505" s="8">
        <f t="shared" si="131"/>
        <v>3650</v>
      </c>
      <c r="M505" s="8">
        <f t="shared" si="132"/>
        <v>0</v>
      </c>
      <c r="N505" s="61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</row>
    <row r="506" spans="1:90" s="361" customFormat="1" ht="15" customHeight="1">
      <c r="A506" s="507"/>
      <c r="B506" s="517"/>
      <c r="C506" s="518"/>
      <c r="D506" s="517"/>
      <c r="E506" s="518"/>
      <c r="F506" s="510"/>
      <c r="G506" s="13">
        <v>44</v>
      </c>
      <c r="H506" s="296"/>
      <c r="I506" s="83">
        <v>3650</v>
      </c>
      <c r="J506" s="6">
        <f t="shared" si="133"/>
        <v>0</v>
      </c>
      <c r="K506" s="332">
        <f>Итого!$B$17</f>
        <v>0</v>
      </c>
      <c r="L506" s="8">
        <f t="shared" si="131"/>
        <v>3650</v>
      </c>
      <c r="M506" s="8">
        <f t="shared" si="132"/>
        <v>0</v>
      </c>
      <c r="N506" s="61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</row>
    <row r="507" spans="1:90" s="361" customFormat="1" ht="15" customHeight="1">
      <c r="A507" s="507"/>
      <c r="B507" s="517"/>
      <c r="C507" s="518"/>
      <c r="D507" s="517"/>
      <c r="E507" s="518"/>
      <c r="F507" s="510"/>
      <c r="G507" s="13">
        <v>46</v>
      </c>
      <c r="H507" s="296"/>
      <c r="I507" s="83">
        <v>3650</v>
      </c>
      <c r="J507" s="6">
        <f t="shared" si="133"/>
        <v>0</v>
      </c>
      <c r="K507" s="332">
        <f>Итого!$B$17</f>
        <v>0</v>
      </c>
      <c r="L507" s="8">
        <f t="shared" si="131"/>
        <v>3650</v>
      </c>
      <c r="M507" s="8">
        <f t="shared" si="132"/>
        <v>0</v>
      </c>
      <c r="N507" s="61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</row>
    <row r="508" spans="1:90" s="361" customFormat="1" ht="15" customHeight="1">
      <c r="A508" s="507"/>
      <c r="B508" s="517"/>
      <c r="C508" s="518"/>
      <c r="D508" s="517"/>
      <c r="E508" s="518"/>
      <c r="F508" s="510"/>
      <c r="G508" s="13">
        <v>48</v>
      </c>
      <c r="H508" s="296"/>
      <c r="I508" s="83">
        <v>3650</v>
      </c>
      <c r="J508" s="6">
        <f t="shared" si="133"/>
        <v>0</v>
      </c>
      <c r="K508" s="332">
        <f>Итого!$B$17</f>
        <v>0</v>
      </c>
      <c r="L508" s="8">
        <f t="shared" si="131"/>
        <v>3650</v>
      </c>
      <c r="M508" s="8">
        <f t="shared" si="132"/>
        <v>0</v>
      </c>
      <c r="N508" s="61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</row>
    <row r="509" spans="1:90" s="361" customFormat="1" ht="15" customHeight="1">
      <c r="A509" s="507"/>
      <c r="B509" s="517"/>
      <c r="C509" s="518"/>
      <c r="D509" s="517"/>
      <c r="E509" s="518"/>
      <c r="F509" s="510"/>
      <c r="G509" s="13">
        <v>50</v>
      </c>
      <c r="H509" s="296"/>
      <c r="I509" s="83">
        <v>3650</v>
      </c>
      <c r="J509" s="6">
        <f t="shared" si="133"/>
        <v>0</v>
      </c>
      <c r="K509" s="332">
        <f>Итого!$B$17</f>
        <v>0</v>
      </c>
      <c r="L509" s="8">
        <f t="shared" si="131"/>
        <v>3650</v>
      </c>
      <c r="M509" s="8">
        <f t="shared" si="132"/>
        <v>0</v>
      </c>
      <c r="N509" s="61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</row>
    <row r="510" spans="1:90" s="361" customFormat="1" ht="15" customHeight="1">
      <c r="A510" s="507"/>
      <c r="B510" s="517"/>
      <c r="C510" s="518"/>
      <c r="D510" s="517"/>
      <c r="E510" s="518"/>
      <c r="F510" s="510"/>
      <c r="G510" s="13">
        <v>52</v>
      </c>
      <c r="H510" s="296"/>
      <c r="I510" s="83">
        <v>3650</v>
      </c>
      <c r="J510" s="6">
        <f t="shared" si="133"/>
        <v>0</v>
      </c>
      <c r="K510" s="332">
        <f>Итого!$B$17</f>
        <v>0</v>
      </c>
      <c r="L510" s="8">
        <f t="shared" si="131"/>
        <v>3650</v>
      </c>
      <c r="M510" s="8">
        <f t="shared" si="132"/>
        <v>0</v>
      </c>
      <c r="N510" s="61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</row>
    <row r="511" spans="1:90" s="361" customFormat="1" ht="15" customHeight="1">
      <c r="A511" s="507"/>
      <c r="B511" s="517"/>
      <c r="C511" s="518"/>
      <c r="D511" s="517"/>
      <c r="E511" s="518"/>
      <c r="F511" s="510"/>
      <c r="G511" s="13">
        <v>54</v>
      </c>
      <c r="H511" s="296"/>
      <c r="I511" s="83">
        <v>3650</v>
      </c>
      <c r="J511" s="6">
        <f>I511*H511</f>
        <v>0</v>
      </c>
      <c r="K511" s="332">
        <f>Итого!$B$17</f>
        <v>0</v>
      </c>
      <c r="L511" s="8">
        <f t="shared" si="131"/>
        <v>3650</v>
      </c>
      <c r="M511" s="8">
        <f t="shared" si="132"/>
        <v>0</v>
      </c>
      <c r="N511" s="61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</row>
    <row r="512" spans="1:90" s="361" customFormat="1" ht="15" customHeight="1">
      <c r="A512" s="508"/>
      <c r="B512" s="529"/>
      <c r="C512" s="530"/>
      <c r="D512" s="529"/>
      <c r="E512" s="530"/>
      <c r="F512" s="519"/>
      <c r="G512" s="13">
        <v>56</v>
      </c>
      <c r="H512" s="296"/>
      <c r="I512" s="83">
        <v>3650</v>
      </c>
      <c r="J512" s="6">
        <f>I512*H512</f>
        <v>0</v>
      </c>
      <c r="K512" s="332">
        <f>Итого!$B$17</f>
        <v>0</v>
      </c>
      <c r="L512" s="8">
        <f t="shared" si="131"/>
        <v>3650</v>
      </c>
      <c r="M512" s="8">
        <f t="shared" si="132"/>
        <v>0</v>
      </c>
      <c r="N512" s="61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</row>
    <row r="513" spans="1:90" s="361" customFormat="1" ht="15" customHeight="1">
      <c r="A513" s="506" t="s">
        <v>757</v>
      </c>
      <c r="B513" s="528" t="s">
        <v>758</v>
      </c>
      <c r="C513" s="516"/>
      <c r="D513" s="528" t="s">
        <v>575</v>
      </c>
      <c r="E513" s="516"/>
      <c r="F513" s="595"/>
      <c r="G513" s="5"/>
      <c r="H513" s="253">
        <f>SUM(H514:H525)</f>
        <v>0</v>
      </c>
      <c r="I513" s="5"/>
      <c r="J513" s="5">
        <f>SUM(J514:J525)</f>
        <v>0</v>
      </c>
      <c r="K513" s="112"/>
      <c r="L513" s="10"/>
      <c r="M513" s="7">
        <f>SUM(M514:M525)</f>
        <v>0</v>
      </c>
      <c r="N513" s="61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</row>
    <row r="514" spans="1:90" s="361" customFormat="1" ht="15" customHeight="1">
      <c r="A514" s="507"/>
      <c r="B514" s="517"/>
      <c r="C514" s="518"/>
      <c r="D514" s="517"/>
      <c r="E514" s="518"/>
      <c r="F514" s="510"/>
      <c r="G514" s="13">
        <v>34</v>
      </c>
      <c r="H514" s="296"/>
      <c r="I514" s="83">
        <v>3650</v>
      </c>
      <c r="J514" s="6">
        <f>I514*H514</f>
        <v>0</v>
      </c>
      <c r="K514" s="332">
        <f>Итого!$B$17</f>
        <v>0</v>
      </c>
      <c r="L514" s="8">
        <f t="shared" ref="L514:L525" si="134">PRODUCT(I514,1-K514)</f>
        <v>3650</v>
      </c>
      <c r="M514" s="8">
        <f t="shared" ref="M514:M525" si="135">L514*H514</f>
        <v>0</v>
      </c>
      <c r="N514" s="61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</row>
    <row r="515" spans="1:90" s="361" customFormat="1" ht="15" customHeight="1">
      <c r="A515" s="507"/>
      <c r="B515" s="517"/>
      <c r="C515" s="518"/>
      <c r="D515" s="517"/>
      <c r="E515" s="518"/>
      <c r="F515" s="510"/>
      <c r="G515" s="13">
        <v>36</v>
      </c>
      <c r="H515" s="296"/>
      <c r="I515" s="83">
        <v>3650</v>
      </c>
      <c r="J515" s="6">
        <f t="shared" ref="J515:J523" si="136">I515*H515</f>
        <v>0</v>
      </c>
      <c r="K515" s="332">
        <f>Итого!$B$17</f>
        <v>0</v>
      </c>
      <c r="L515" s="8">
        <f t="shared" si="134"/>
        <v>3650</v>
      </c>
      <c r="M515" s="8">
        <f t="shared" si="135"/>
        <v>0</v>
      </c>
      <c r="N515" s="61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</row>
    <row r="516" spans="1:90" s="361" customFormat="1" ht="15" customHeight="1">
      <c r="A516" s="507"/>
      <c r="B516" s="517"/>
      <c r="C516" s="518"/>
      <c r="D516" s="517"/>
      <c r="E516" s="518"/>
      <c r="F516" s="510"/>
      <c r="G516" s="13">
        <v>38</v>
      </c>
      <c r="H516" s="296"/>
      <c r="I516" s="83">
        <v>3650</v>
      </c>
      <c r="J516" s="6">
        <f t="shared" si="136"/>
        <v>0</v>
      </c>
      <c r="K516" s="332">
        <f>Итого!$B$17</f>
        <v>0</v>
      </c>
      <c r="L516" s="8">
        <f t="shared" si="134"/>
        <v>3650</v>
      </c>
      <c r="M516" s="8">
        <f t="shared" si="135"/>
        <v>0</v>
      </c>
      <c r="N516" s="61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</row>
    <row r="517" spans="1:90" s="361" customFormat="1" ht="15" customHeight="1">
      <c r="A517" s="507"/>
      <c r="B517" s="517"/>
      <c r="C517" s="518"/>
      <c r="D517" s="517"/>
      <c r="E517" s="518"/>
      <c r="F517" s="510"/>
      <c r="G517" s="13">
        <v>40</v>
      </c>
      <c r="H517" s="296"/>
      <c r="I517" s="83">
        <v>3650</v>
      </c>
      <c r="J517" s="6">
        <f t="shared" si="136"/>
        <v>0</v>
      </c>
      <c r="K517" s="332">
        <f>Итого!$B$17</f>
        <v>0</v>
      </c>
      <c r="L517" s="8">
        <f t="shared" si="134"/>
        <v>3650</v>
      </c>
      <c r="M517" s="8">
        <f t="shared" si="135"/>
        <v>0</v>
      </c>
      <c r="N517" s="61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</row>
    <row r="518" spans="1:90" s="361" customFormat="1" ht="15" customHeight="1">
      <c r="A518" s="507"/>
      <c r="B518" s="517"/>
      <c r="C518" s="518"/>
      <c r="D518" s="517"/>
      <c r="E518" s="518"/>
      <c r="F518" s="510"/>
      <c r="G518" s="13">
        <v>42</v>
      </c>
      <c r="H518" s="296"/>
      <c r="I518" s="83">
        <v>3650</v>
      </c>
      <c r="J518" s="6">
        <f t="shared" si="136"/>
        <v>0</v>
      </c>
      <c r="K518" s="332">
        <f>Итого!$B$17</f>
        <v>0</v>
      </c>
      <c r="L518" s="8">
        <f t="shared" si="134"/>
        <v>3650</v>
      </c>
      <c r="M518" s="8">
        <f t="shared" si="135"/>
        <v>0</v>
      </c>
      <c r="N518" s="61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</row>
    <row r="519" spans="1:90" s="361" customFormat="1" ht="15" customHeight="1">
      <c r="A519" s="507"/>
      <c r="B519" s="517"/>
      <c r="C519" s="518"/>
      <c r="D519" s="517"/>
      <c r="E519" s="518"/>
      <c r="F519" s="510"/>
      <c r="G519" s="13">
        <v>44</v>
      </c>
      <c r="H519" s="296"/>
      <c r="I519" s="83">
        <v>3650</v>
      </c>
      <c r="J519" s="6">
        <f t="shared" si="136"/>
        <v>0</v>
      </c>
      <c r="K519" s="332">
        <f>Итого!$B$17</f>
        <v>0</v>
      </c>
      <c r="L519" s="8">
        <f t="shared" si="134"/>
        <v>3650</v>
      </c>
      <c r="M519" s="8">
        <f t="shared" si="135"/>
        <v>0</v>
      </c>
      <c r="N519" s="61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</row>
    <row r="520" spans="1:90" s="361" customFormat="1" ht="15" customHeight="1">
      <c r="A520" s="507"/>
      <c r="B520" s="517"/>
      <c r="C520" s="518"/>
      <c r="D520" s="517"/>
      <c r="E520" s="518"/>
      <c r="F520" s="510"/>
      <c r="G520" s="13">
        <v>46</v>
      </c>
      <c r="H520" s="296"/>
      <c r="I520" s="83">
        <v>3650</v>
      </c>
      <c r="J520" s="6">
        <f t="shared" si="136"/>
        <v>0</v>
      </c>
      <c r="K520" s="332">
        <f>Итого!$B$17</f>
        <v>0</v>
      </c>
      <c r="L520" s="8">
        <f t="shared" si="134"/>
        <v>3650</v>
      </c>
      <c r="M520" s="8">
        <f t="shared" si="135"/>
        <v>0</v>
      </c>
      <c r="N520" s="61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</row>
    <row r="521" spans="1:90" s="361" customFormat="1" ht="15" customHeight="1">
      <c r="A521" s="507"/>
      <c r="B521" s="517"/>
      <c r="C521" s="518"/>
      <c r="D521" s="517"/>
      <c r="E521" s="518"/>
      <c r="F521" s="510"/>
      <c r="G521" s="13">
        <v>48</v>
      </c>
      <c r="H521" s="296"/>
      <c r="I521" s="83">
        <v>3650</v>
      </c>
      <c r="J521" s="6">
        <f t="shared" si="136"/>
        <v>0</v>
      </c>
      <c r="K521" s="332">
        <f>Итого!$B$17</f>
        <v>0</v>
      </c>
      <c r="L521" s="8">
        <f t="shared" si="134"/>
        <v>3650</v>
      </c>
      <c r="M521" s="8">
        <f t="shared" si="135"/>
        <v>0</v>
      </c>
      <c r="N521" s="61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</row>
    <row r="522" spans="1:90" s="361" customFormat="1" ht="15" customHeight="1">
      <c r="A522" s="507"/>
      <c r="B522" s="517"/>
      <c r="C522" s="518"/>
      <c r="D522" s="517"/>
      <c r="E522" s="518"/>
      <c r="F522" s="510"/>
      <c r="G522" s="13">
        <v>50</v>
      </c>
      <c r="H522" s="296"/>
      <c r="I522" s="83">
        <v>3650</v>
      </c>
      <c r="J522" s="6">
        <f t="shared" si="136"/>
        <v>0</v>
      </c>
      <c r="K522" s="332">
        <f>Итого!$B$17</f>
        <v>0</v>
      </c>
      <c r="L522" s="8">
        <f t="shared" si="134"/>
        <v>3650</v>
      </c>
      <c r="M522" s="8">
        <f t="shared" si="135"/>
        <v>0</v>
      </c>
      <c r="N522" s="61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</row>
    <row r="523" spans="1:90" s="361" customFormat="1" ht="15" customHeight="1">
      <c r="A523" s="507"/>
      <c r="B523" s="517"/>
      <c r="C523" s="518"/>
      <c r="D523" s="517"/>
      <c r="E523" s="518"/>
      <c r="F523" s="510"/>
      <c r="G523" s="13">
        <v>52</v>
      </c>
      <c r="H523" s="296"/>
      <c r="I523" s="83">
        <v>3650</v>
      </c>
      <c r="J523" s="6">
        <f t="shared" si="136"/>
        <v>0</v>
      </c>
      <c r="K523" s="332">
        <f>Итого!$B$17</f>
        <v>0</v>
      </c>
      <c r="L523" s="8">
        <f t="shared" si="134"/>
        <v>3650</v>
      </c>
      <c r="M523" s="8">
        <f t="shared" si="135"/>
        <v>0</v>
      </c>
      <c r="N523" s="61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</row>
    <row r="524" spans="1:90" s="361" customFormat="1" ht="15" customHeight="1">
      <c r="A524" s="507"/>
      <c r="B524" s="517"/>
      <c r="C524" s="518"/>
      <c r="D524" s="517"/>
      <c r="E524" s="518"/>
      <c r="F524" s="510"/>
      <c r="G524" s="13">
        <v>54</v>
      </c>
      <c r="H524" s="296"/>
      <c r="I524" s="83">
        <v>3650</v>
      </c>
      <c r="J524" s="6">
        <f>I524*H524</f>
        <v>0</v>
      </c>
      <c r="K524" s="332">
        <f>Итого!$B$17</f>
        <v>0</v>
      </c>
      <c r="L524" s="8">
        <f t="shared" si="134"/>
        <v>3650</v>
      </c>
      <c r="M524" s="8">
        <f t="shared" si="135"/>
        <v>0</v>
      </c>
      <c r="N524" s="61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</row>
    <row r="525" spans="1:90" s="361" customFormat="1" ht="15" customHeight="1">
      <c r="A525" s="508"/>
      <c r="B525" s="529"/>
      <c r="C525" s="530"/>
      <c r="D525" s="529"/>
      <c r="E525" s="530"/>
      <c r="F525" s="519"/>
      <c r="G525" s="13">
        <v>56</v>
      </c>
      <c r="H525" s="296"/>
      <c r="I525" s="83">
        <v>3650</v>
      </c>
      <c r="J525" s="6">
        <f>I525*H525</f>
        <v>0</v>
      </c>
      <c r="K525" s="332">
        <f>Итого!$B$17</f>
        <v>0</v>
      </c>
      <c r="L525" s="8">
        <f t="shared" si="134"/>
        <v>3650</v>
      </c>
      <c r="M525" s="8">
        <f t="shared" si="135"/>
        <v>0</v>
      </c>
      <c r="N525" s="61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</row>
    <row r="526" spans="1:90" s="361" customFormat="1" ht="15" customHeight="1">
      <c r="A526" s="506" t="s">
        <v>761</v>
      </c>
      <c r="B526" s="528" t="s">
        <v>763</v>
      </c>
      <c r="C526" s="516"/>
      <c r="D526" s="528" t="s">
        <v>575</v>
      </c>
      <c r="E526" s="516"/>
      <c r="F526" s="595"/>
      <c r="G526" s="5"/>
      <c r="H526" s="253">
        <f>SUM(H527:H538)</f>
        <v>0</v>
      </c>
      <c r="I526" s="5"/>
      <c r="J526" s="5">
        <f>SUM(J527:J538)</f>
        <v>0</v>
      </c>
      <c r="K526" s="112"/>
      <c r="L526" s="10"/>
      <c r="M526" s="7">
        <f>SUM(M527:M538)</f>
        <v>0</v>
      </c>
      <c r="N526" s="61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</row>
    <row r="527" spans="1:90" s="361" customFormat="1" ht="15" customHeight="1">
      <c r="A527" s="507"/>
      <c r="B527" s="517"/>
      <c r="C527" s="518"/>
      <c r="D527" s="517"/>
      <c r="E527" s="518"/>
      <c r="F527" s="510"/>
      <c r="G527" s="13">
        <v>34</v>
      </c>
      <c r="H527" s="296"/>
      <c r="I527" s="83">
        <v>3650</v>
      </c>
      <c r="J527" s="6">
        <f>I527*H527</f>
        <v>0</v>
      </c>
      <c r="K527" s="332">
        <f>Итого!$B$17</f>
        <v>0</v>
      </c>
      <c r="L527" s="8">
        <f t="shared" ref="L527:L538" si="137">PRODUCT(I527,1-K527)</f>
        <v>3650</v>
      </c>
      <c r="M527" s="8">
        <f t="shared" ref="M527:M538" si="138">L527*H527</f>
        <v>0</v>
      </c>
      <c r="N527" s="61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</row>
    <row r="528" spans="1:90" s="361" customFormat="1" ht="15" customHeight="1">
      <c r="A528" s="507"/>
      <c r="B528" s="517"/>
      <c r="C528" s="518"/>
      <c r="D528" s="517"/>
      <c r="E528" s="518"/>
      <c r="F528" s="510"/>
      <c r="G528" s="13">
        <v>36</v>
      </c>
      <c r="H528" s="296"/>
      <c r="I528" s="83">
        <v>3650</v>
      </c>
      <c r="J528" s="6">
        <f t="shared" ref="J528:J536" si="139">I528*H528</f>
        <v>0</v>
      </c>
      <c r="K528" s="332">
        <f>Итого!$B$17</f>
        <v>0</v>
      </c>
      <c r="L528" s="8">
        <f t="shared" si="137"/>
        <v>3650</v>
      </c>
      <c r="M528" s="8">
        <f t="shared" si="138"/>
        <v>0</v>
      </c>
      <c r="N528" s="61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</row>
    <row r="529" spans="1:90" s="361" customFormat="1" ht="15" customHeight="1">
      <c r="A529" s="507"/>
      <c r="B529" s="517"/>
      <c r="C529" s="518"/>
      <c r="D529" s="517"/>
      <c r="E529" s="518"/>
      <c r="F529" s="510"/>
      <c r="G529" s="13">
        <v>38</v>
      </c>
      <c r="H529" s="296"/>
      <c r="I529" s="83">
        <v>3650</v>
      </c>
      <c r="J529" s="6">
        <f t="shared" si="139"/>
        <v>0</v>
      </c>
      <c r="K529" s="332">
        <f>Итого!$B$17</f>
        <v>0</v>
      </c>
      <c r="L529" s="8">
        <f t="shared" si="137"/>
        <v>3650</v>
      </c>
      <c r="M529" s="8">
        <f t="shared" si="138"/>
        <v>0</v>
      </c>
      <c r="N529" s="61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</row>
    <row r="530" spans="1:90" s="361" customFormat="1" ht="15" customHeight="1">
      <c r="A530" s="507"/>
      <c r="B530" s="517"/>
      <c r="C530" s="518"/>
      <c r="D530" s="517"/>
      <c r="E530" s="518"/>
      <c r="F530" s="510"/>
      <c r="G530" s="13">
        <v>40</v>
      </c>
      <c r="H530" s="296"/>
      <c r="I530" s="83">
        <v>3650</v>
      </c>
      <c r="J530" s="6">
        <f t="shared" si="139"/>
        <v>0</v>
      </c>
      <c r="K530" s="332">
        <f>Итого!$B$17</f>
        <v>0</v>
      </c>
      <c r="L530" s="8">
        <f t="shared" si="137"/>
        <v>3650</v>
      </c>
      <c r="M530" s="8">
        <f t="shared" si="138"/>
        <v>0</v>
      </c>
      <c r="N530" s="61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</row>
    <row r="531" spans="1:90" s="361" customFormat="1" ht="15" customHeight="1">
      <c r="A531" s="507"/>
      <c r="B531" s="517"/>
      <c r="C531" s="518"/>
      <c r="D531" s="517"/>
      <c r="E531" s="518"/>
      <c r="F531" s="510"/>
      <c r="G531" s="13">
        <v>42</v>
      </c>
      <c r="H531" s="296"/>
      <c r="I531" s="83">
        <v>3650</v>
      </c>
      <c r="J531" s="6">
        <f t="shared" si="139"/>
        <v>0</v>
      </c>
      <c r="K531" s="332">
        <f>Итого!$B$17</f>
        <v>0</v>
      </c>
      <c r="L531" s="8">
        <f t="shared" si="137"/>
        <v>3650</v>
      </c>
      <c r="M531" s="8">
        <f t="shared" si="138"/>
        <v>0</v>
      </c>
      <c r="N531" s="61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</row>
    <row r="532" spans="1:90" s="361" customFormat="1" ht="15" customHeight="1">
      <c r="A532" s="507"/>
      <c r="B532" s="517"/>
      <c r="C532" s="518"/>
      <c r="D532" s="517"/>
      <c r="E532" s="518"/>
      <c r="F532" s="510"/>
      <c r="G532" s="13">
        <v>44</v>
      </c>
      <c r="H532" s="296"/>
      <c r="I532" s="83">
        <v>3650</v>
      </c>
      <c r="J532" s="6">
        <f t="shared" si="139"/>
        <v>0</v>
      </c>
      <c r="K532" s="332">
        <f>Итого!$B$17</f>
        <v>0</v>
      </c>
      <c r="L532" s="8">
        <f t="shared" si="137"/>
        <v>3650</v>
      </c>
      <c r="M532" s="8">
        <f t="shared" si="138"/>
        <v>0</v>
      </c>
      <c r="N532" s="61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</row>
    <row r="533" spans="1:90" s="361" customFormat="1" ht="15" customHeight="1">
      <c r="A533" s="507"/>
      <c r="B533" s="517"/>
      <c r="C533" s="518"/>
      <c r="D533" s="517"/>
      <c r="E533" s="518"/>
      <c r="F533" s="510"/>
      <c r="G533" s="13">
        <v>46</v>
      </c>
      <c r="H533" s="296"/>
      <c r="I533" s="83">
        <v>3650</v>
      </c>
      <c r="J533" s="6">
        <f t="shared" si="139"/>
        <v>0</v>
      </c>
      <c r="K533" s="332">
        <f>Итого!$B$17</f>
        <v>0</v>
      </c>
      <c r="L533" s="8">
        <f t="shared" si="137"/>
        <v>3650</v>
      </c>
      <c r="M533" s="8">
        <f t="shared" si="138"/>
        <v>0</v>
      </c>
      <c r="N533" s="61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</row>
    <row r="534" spans="1:90" s="361" customFormat="1" ht="15" customHeight="1">
      <c r="A534" s="507"/>
      <c r="B534" s="517"/>
      <c r="C534" s="518"/>
      <c r="D534" s="517"/>
      <c r="E534" s="518"/>
      <c r="F534" s="510"/>
      <c r="G534" s="13">
        <v>48</v>
      </c>
      <c r="H534" s="296"/>
      <c r="I534" s="83">
        <v>3650</v>
      </c>
      <c r="J534" s="6">
        <f t="shared" si="139"/>
        <v>0</v>
      </c>
      <c r="K534" s="332">
        <f>Итого!$B$17</f>
        <v>0</v>
      </c>
      <c r="L534" s="8">
        <f t="shared" si="137"/>
        <v>3650</v>
      </c>
      <c r="M534" s="8">
        <f t="shared" si="138"/>
        <v>0</v>
      </c>
      <c r="N534" s="61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</row>
    <row r="535" spans="1:90" s="361" customFormat="1" ht="15" customHeight="1">
      <c r="A535" s="507"/>
      <c r="B535" s="517"/>
      <c r="C535" s="518"/>
      <c r="D535" s="517"/>
      <c r="E535" s="518"/>
      <c r="F535" s="510"/>
      <c r="G535" s="13">
        <v>50</v>
      </c>
      <c r="H535" s="296"/>
      <c r="I535" s="83">
        <v>3650</v>
      </c>
      <c r="J535" s="6">
        <f t="shared" si="139"/>
        <v>0</v>
      </c>
      <c r="K535" s="332">
        <f>Итого!$B$17</f>
        <v>0</v>
      </c>
      <c r="L535" s="8">
        <f t="shared" si="137"/>
        <v>3650</v>
      </c>
      <c r="M535" s="8">
        <f t="shared" si="138"/>
        <v>0</v>
      </c>
      <c r="N535" s="61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</row>
    <row r="536" spans="1:90" s="361" customFormat="1" ht="15" customHeight="1">
      <c r="A536" s="507"/>
      <c r="B536" s="517"/>
      <c r="C536" s="518"/>
      <c r="D536" s="517"/>
      <c r="E536" s="518"/>
      <c r="F536" s="510"/>
      <c r="G536" s="13">
        <v>52</v>
      </c>
      <c r="H536" s="296"/>
      <c r="I536" s="83">
        <v>3650</v>
      </c>
      <c r="J536" s="6">
        <f t="shared" si="139"/>
        <v>0</v>
      </c>
      <c r="K536" s="332">
        <f>Итого!$B$17</f>
        <v>0</v>
      </c>
      <c r="L536" s="8">
        <f t="shared" si="137"/>
        <v>3650</v>
      </c>
      <c r="M536" s="8">
        <f t="shared" si="138"/>
        <v>0</v>
      </c>
      <c r="N536" s="61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</row>
    <row r="537" spans="1:90" s="361" customFormat="1" ht="15" customHeight="1">
      <c r="A537" s="507"/>
      <c r="B537" s="517"/>
      <c r="C537" s="518"/>
      <c r="D537" s="517"/>
      <c r="E537" s="518"/>
      <c r="F537" s="510"/>
      <c r="G537" s="13">
        <v>54</v>
      </c>
      <c r="H537" s="296"/>
      <c r="I537" s="83">
        <v>3650</v>
      </c>
      <c r="J537" s="6">
        <f>I537*H537</f>
        <v>0</v>
      </c>
      <c r="K537" s="332">
        <f>Итого!$B$17</f>
        <v>0</v>
      </c>
      <c r="L537" s="8">
        <f t="shared" si="137"/>
        <v>3650</v>
      </c>
      <c r="M537" s="8">
        <f t="shared" si="138"/>
        <v>0</v>
      </c>
      <c r="N537" s="61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</row>
    <row r="538" spans="1:90" s="361" customFormat="1" ht="15" customHeight="1">
      <c r="A538" s="508"/>
      <c r="B538" s="529"/>
      <c r="C538" s="530"/>
      <c r="D538" s="529"/>
      <c r="E538" s="530"/>
      <c r="F538" s="519"/>
      <c r="G538" s="13">
        <v>56</v>
      </c>
      <c r="H538" s="296"/>
      <c r="I538" s="83">
        <v>3650</v>
      </c>
      <c r="J538" s="6">
        <f>I538*H538</f>
        <v>0</v>
      </c>
      <c r="K538" s="332">
        <f>Итого!$B$17</f>
        <v>0</v>
      </c>
      <c r="L538" s="8">
        <f t="shared" si="137"/>
        <v>3650</v>
      </c>
      <c r="M538" s="8">
        <f t="shared" si="138"/>
        <v>0</v>
      </c>
      <c r="N538" s="61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</row>
    <row r="539" spans="1:90" s="361" customFormat="1" ht="15" customHeight="1">
      <c r="A539" s="506" t="s">
        <v>759</v>
      </c>
      <c r="B539" s="528" t="s">
        <v>760</v>
      </c>
      <c r="C539" s="516"/>
      <c r="D539" s="528" t="s">
        <v>575</v>
      </c>
      <c r="E539" s="516"/>
      <c r="F539" s="602"/>
      <c r="G539" s="5"/>
      <c r="H539" s="253">
        <f>SUM(H540:H551)</f>
        <v>0</v>
      </c>
      <c r="I539" s="5"/>
      <c r="J539" s="5">
        <f>SUM(J540:J551)</f>
        <v>0</v>
      </c>
      <c r="K539" s="112"/>
      <c r="L539" s="10"/>
      <c r="M539" s="7">
        <f>SUM(M540:M551)</f>
        <v>0</v>
      </c>
      <c r="N539" s="61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</row>
    <row r="540" spans="1:90" s="361" customFormat="1" ht="15" customHeight="1">
      <c r="A540" s="507"/>
      <c r="B540" s="517"/>
      <c r="C540" s="518"/>
      <c r="D540" s="517"/>
      <c r="E540" s="518"/>
      <c r="F540" s="603"/>
      <c r="G540" s="13">
        <v>34</v>
      </c>
      <c r="H540" s="296"/>
      <c r="I540" s="83">
        <v>3650</v>
      </c>
      <c r="J540" s="6">
        <f>I540*H540</f>
        <v>0</v>
      </c>
      <c r="K540" s="332">
        <f>Итого!$B$17</f>
        <v>0</v>
      </c>
      <c r="L540" s="8">
        <f t="shared" ref="L540:L551" si="140">PRODUCT(I540,1-K540)</f>
        <v>3650</v>
      </c>
      <c r="M540" s="8">
        <f t="shared" ref="M540:M551" si="141">L540*H540</f>
        <v>0</v>
      </c>
      <c r="N540" s="61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</row>
    <row r="541" spans="1:90" s="361" customFormat="1" ht="15" customHeight="1">
      <c r="A541" s="507"/>
      <c r="B541" s="517"/>
      <c r="C541" s="518"/>
      <c r="D541" s="517"/>
      <c r="E541" s="518"/>
      <c r="F541" s="603"/>
      <c r="G541" s="13">
        <v>36</v>
      </c>
      <c r="H541" s="296"/>
      <c r="I541" s="83">
        <v>3650</v>
      </c>
      <c r="J541" s="6">
        <f t="shared" ref="J541:J549" si="142">I541*H541</f>
        <v>0</v>
      </c>
      <c r="K541" s="332">
        <f>Итого!$B$17</f>
        <v>0</v>
      </c>
      <c r="L541" s="8">
        <f t="shared" si="140"/>
        <v>3650</v>
      </c>
      <c r="M541" s="8">
        <f t="shared" si="141"/>
        <v>0</v>
      </c>
      <c r="N541" s="61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</row>
    <row r="542" spans="1:90" s="361" customFormat="1" ht="15" customHeight="1">
      <c r="A542" s="507"/>
      <c r="B542" s="517"/>
      <c r="C542" s="518"/>
      <c r="D542" s="517"/>
      <c r="E542" s="518"/>
      <c r="F542" s="603"/>
      <c r="G542" s="13">
        <v>38</v>
      </c>
      <c r="H542" s="296"/>
      <c r="I542" s="83">
        <v>3650</v>
      </c>
      <c r="J542" s="6">
        <f t="shared" si="142"/>
        <v>0</v>
      </c>
      <c r="K542" s="332">
        <f>Итого!$B$17</f>
        <v>0</v>
      </c>
      <c r="L542" s="8">
        <f t="shared" si="140"/>
        <v>3650</v>
      </c>
      <c r="M542" s="8">
        <f t="shared" si="141"/>
        <v>0</v>
      </c>
      <c r="N542" s="61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</row>
    <row r="543" spans="1:90" s="361" customFormat="1" ht="15" customHeight="1">
      <c r="A543" s="507"/>
      <c r="B543" s="517"/>
      <c r="C543" s="518"/>
      <c r="D543" s="517"/>
      <c r="E543" s="518"/>
      <c r="F543" s="603"/>
      <c r="G543" s="13">
        <v>40</v>
      </c>
      <c r="H543" s="296"/>
      <c r="I543" s="83">
        <v>3650</v>
      </c>
      <c r="J543" s="6">
        <f t="shared" si="142"/>
        <v>0</v>
      </c>
      <c r="K543" s="332">
        <f>Итого!$B$17</f>
        <v>0</v>
      </c>
      <c r="L543" s="8">
        <f t="shared" si="140"/>
        <v>3650</v>
      </c>
      <c r="M543" s="8">
        <f t="shared" si="141"/>
        <v>0</v>
      </c>
      <c r="N543" s="61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</row>
    <row r="544" spans="1:90" s="361" customFormat="1" ht="15" customHeight="1">
      <c r="A544" s="507"/>
      <c r="B544" s="517"/>
      <c r="C544" s="518"/>
      <c r="D544" s="517"/>
      <c r="E544" s="518"/>
      <c r="F544" s="603"/>
      <c r="G544" s="13">
        <v>42</v>
      </c>
      <c r="H544" s="296"/>
      <c r="I544" s="83">
        <v>3650</v>
      </c>
      <c r="J544" s="6">
        <f t="shared" si="142"/>
        <v>0</v>
      </c>
      <c r="K544" s="332">
        <f>Итого!$B$17</f>
        <v>0</v>
      </c>
      <c r="L544" s="8">
        <f t="shared" si="140"/>
        <v>3650</v>
      </c>
      <c r="M544" s="8">
        <f t="shared" si="141"/>
        <v>0</v>
      </c>
      <c r="N544" s="61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</row>
    <row r="545" spans="1:90" s="361" customFormat="1" ht="15" customHeight="1">
      <c r="A545" s="507"/>
      <c r="B545" s="517"/>
      <c r="C545" s="518"/>
      <c r="D545" s="517"/>
      <c r="E545" s="518"/>
      <c r="F545" s="603"/>
      <c r="G545" s="13">
        <v>44</v>
      </c>
      <c r="H545" s="296"/>
      <c r="I545" s="83">
        <v>3650</v>
      </c>
      <c r="J545" s="6">
        <f t="shared" si="142"/>
        <v>0</v>
      </c>
      <c r="K545" s="332">
        <f>Итого!$B$17</f>
        <v>0</v>
      </c>
      <c r="L545" s="8">
        <f t="shared" si="140"/>
        <v>3650</v>
      </c>
      <c r="M545" s="8">
        <f t="shared" si="141"/>
        <v>0</v>
      </c>
      <c r="N545" s="61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</row>
    <row r="546" spans="1:90" s="361" customFormat="1" ht="15" customHeight="1">
      <c r="A546" s="507"/>
      <c r="B546" s="517"/>
      <c r="C546" s="518"/>
      <c r="D546" s="517"/>
      <c r="E546" s="518"/>
      <c r="F546" s="603"/>
      <c r="G546" s="13">
        <v>46</v>
      </c>
      <c r="H546" s="296"/>
      <c r="I546" s="83">
        <v>3650</v>
      </c>
      <c r="J546" s="6">
        <f t="shared" si="142"/>
        <v>0</v>
      </c>
      <c r="K546" s="332">
        <f>Итого!$B$17</f>
        <v>0</v>
      </c>
      <c r="L546" s="8">
        <f t="shared" si="140"/>
        <v>3650</v>
      </c>
      <c r="M546" s="8">
        <f t="shared" si="141"/>
        <v>0</v>
      </c>
      <c r="N546" s="61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</row>
    <row r="547" spans="1:90" s="361" customFormat="1" ht="15" customHeight="1">
      <c r="A547" s="507"/>
      <c r="B547" s="517"/>
      <c r="C547" s="518"/>
      <c r="D547" s="517"/>
      <c r="E547" s="518"/>
      <c r="F547" s="603"/>
      <c r="G547" s="13">
        <v>48</v>
      </c>
      <c r="H547" s="296"/>
      <c r="I547" s="83">
        <v>3650</v>
      </c>
      <c r="J547" s="6">
        <f t="shared" si="142"/>
        <v>0</v>
      </c>
      <c r="K547" s="332">
        <f>Итого!$B$17</f>
        <v>0</v>
      </c>
      <c r="L547" s="8">
        <f t="shared" si="140"/>
        <v>3650</v>
      </c>
      <c r="M547" s="8">
        <f t="shared" si="141"/>
        <v>0</v>
      </c>
      <c r="N547" s="61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</row>
    <row r="548" spans="1:90" s="361" customFormat="1" ht="15" customHeight="1">
      <c r="A548" s="507"/>
      <c r="B548" s="517"/>
      <c r="C548" s="518"/>
      <c r="D548" s="517"/>
      <c r="E548" s="518"/>
      <c r="F548" s="603"/>
      <c r="G548" s="13">
        <v>50</v>
      </c>
      <c r="H548" s="296"/>
      <c r="I548" s="83">
        <v>3650</v>
      </c>
      <c r="J548" s="6">
        <f t="shared" si="142"/>
        <v>0</v>
      </c>
      <c r="K548" s="332">
        <f>Итого!$B$17</f>
        <v>0</v>
      </c>
      <c r="L548" s="8">
        <f t="shared" si="140"/>
        <v>3650</v>
      </c>
      <c r="M548" s="8">
        <f t="shared" si="141"/>
        <v>0</v>
      </c>
      <c r="N548" s="61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</row>
    <row r="549" spans="1:90" s="361" customFormat="1" ht="15" customHeight="1">
      <c r="A549" s="507"/>
      <c r="B549" s="517"/>
      <c r="C549" s="518"/>
      <c r="D549" s="517"/>
      <c r="E549" s="518"/>
      <c r="F549" s="603"/>
      <c r="G549" s="13">
        <v>52</v>
      </c>
      <c r="H549" s="296"/>
      <c r="I549" s="83">
        <v>3650</v>
      </c>
      <c r="J549" s="6">
        <f t="shared" si="142"/>
        <v>0</v>
      </c>
      <c r="K549" s="332">
        <f>Итого!$B$17</f>
        <v>0</v>
      </c>
      <c r="L549" s="8">
        <f t="shared" si="140"/>
        <v>3650</v>
      </c>
      <c r="M549" s="8">
        <f t="shared" si="141"/>
        <v>0</v>
      </c>
      <c r="N549" s="61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</row>
    <row r="550" spans="1:90" s="361" customFormat="1" ht="15" customHeight="1">
      <c r="A550" s="507"/>
      <c r="B550" s="517"/>
      <c r="C550" s="518"/>
      <c r="D550" s="517"/>
      <c r="E550" s="518"/>
      <c r="F550" s="603"/>
      <c r="G550" s="13">
        <v>54</v>
      </c>
      <c r="H550" s="296"/>
      <c r="I550" s="83">
        <v>3650</v>
      </c>
      <c r="J550" s="6">
        <f>I550*H550</f>
        <v>0</v>
      </c>
      <c r="K550" s="332">
        <f>Итого!$B$17</f>
        <v>0</v>
      </c>
      <c r="L550" s="8">
        <f t="shared" si="140"/>
        <v>3650</v>
      </c>
      <c r="M550" s="8">
        <f t="shared" si="141"/>
        <v>0</v>
      </c>
      <c r="N550" s="61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</row>
    <row r="551" spans="1:90" s="361" customFormat="1" ht="15" customHeight="1">
      <c r="A551" s="508"/>
      <c r="B551" s="529"/>
      <c r="C551" s="530"/>
      <c r="D551" s="529"/>
      <c r="E551" s="530"/>
      <c r="F551" s="604"/>
      <c r="G551" s="13">
        <v>56</v>
      </c>
      <c r="H551" s="296"/>
      <c r="I551" s="83">
        <v>3650</v>
      </c>
      <c r="J551" s="6">
        <f>I551*H551</f>
        <v>0</v>
      </c>
      <c r="K551" s="332">
        <f>Итого!$B$17</f>
        <v>0</v>
      </c>
      <c r="L551" s="8">
        <f t="shared" si="140"/>
        <v>3650</v>
      </c>
      <c r="M551" s="8">
        <f t="shared" si="141"/>
        <v>0</v>
      </c>
      <c r="N551" s="61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</row>
    <row r="552" spans="1:90" s="3" customFormat="1" ht="15" customHeight="1">
      <c r="A552" s="532" t="s">
        <v>107</v>
      </c>
      <c r="B552" s="528" t="s">
        <v>753</v>
      </c>
      <c r="C552" s="516"/>
      <c r="D552" s="528" t="s">
        <v>575</v>
      </c>
      <c r="E552" s="516"/>
      <c r="F552" s="595"/>
      <c r="G552" s="5"/>
      <c r="H552" s="253">
        <f>SUM(H553:H564)</f>
        <v>0</v>
      </c>
      <c r="I552" s="5"/>
      <c r="J552" s="5">
        <f>SUM(J553:J564)</f>
        <v>0</v>
      </c>
      <c r="K552" s="112"/>
      <c r="L552" s="10"/>
      <c r="M552" s="7">
        <f>SUM(M553:M564)</f>
        <v>0</v>
      </c>
      <c r="N552" s="62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</row>
    <row r="553" spans="1:90" ht="15" customHeight="1">
      <c r="A553" s="507"/>
      <c r="B553" s="517"/>
      <c r="C553" s="518"/>
      <c r="D553" s="517"/>
      <c r="E553" s="518"/>
      <c r="F553" s="510"/>
      <c r="G553" s="13">
        <v>34</v>
      </c>
      <c r="H553" s="296"/>
      <c r="I553" s="83">
        <v>3650</v>
      </c>
      <c r="J553" s="6">
        <f>I553*H553</f>
        <v>0</v>
      </c>
      <c r="K553" s="332">
        <f>Итого!$B$17</f>
        <v>0</v>
      </c>
      <c r="L553" s="8">
        <f t="shared" ref="L553:L564" si="143">PRODUCT(I553,1-K553)</f>
        <v>3650</v>
      </c>
      <c r="M553" s="8">
        <f t="shared" ref="M553:M564" si="144">L553*H553</f>
        <v>0</v>
      </c>
      <c r="N553" s="61"/>
    </row>
    <row r="554" spans="1:90" s="3" customFormat="1" ht="15" customHeight="1">
      <c r="A554" s="507"/>
      <c r="B554" s="517"/>
      <c r="C554" s="518"/>
      <c r="D554" s="517"/>
      <c r="E554" s="518"/>
      <c r="F554" s="510"/>
      <c r="G554" s="13">
        <v>36</v>
      </c>
      <c r="H554" s="296"/>
      <c r="I554" s="83">
        <v>3650</v>
      </c>
      <c r="J554" s="6">
        <f t="shared" ref="J554:J562" si="145">I554*H554</f>
        <v>0</v>
      </c>
      <c r="K554" s="332">
        <f>Итого!$B$17</f>
        <v>0</v>
      </c>
      <c r="L554" s="8">
        <f t="shared" si="143"/>
        <v>3650</v>
      </c>
      <c r="M554" s="8">
        <f t="shared" si="144"/>
        <v>0</v>
      </c>
      <c r="N554" s="62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</row>
    <row r="555" spans="1:90" ht="15" customHeight="1">
      <c r="A555" s="507"/>
      <c r="B555" s="517"/>
      <c r="C555" s="518"/>
      <c r="D555" s="517"/>
      <c r="E555" s="518"/>
      <c r="F555" s="510"/>
      <c r="G555" s="13">
        <v>38</v>
      </c>
      <c r="H555" s="296"/>
      <c r="I555" s="83">
        <v>3650</v>
      </c>
      <c r="J555" s="6">
        <f t="shared" si="145"/>
        <v>0</v>
      </c>
      <c r="K555" s="332">
        <f>Итого!$B$17</f>
        <v>0</v>
      </c>
      <c r="L555" s="8">
        <f t="shared" si="143"/>
        <v>3650</v>
      </c>
      <c r="M555" s="8">
        <f t="shared" si="144"/>
        <v>0</v>
      </c>
      <c r="N555" s="61"/>
    </row>
    <row r="556" spans="1:90" s="3" customFormat="1" ht="15" customHeight="1">
      <c r="A556" s="507"/>
      <c r="B556" s="517"/>
      <c r="C556" s="518"/>
      <c r="D556" s="517"/>
      <c r="E556" s="518"/>
      <c r="F556" s="510"/>
      <c r="G556" s="13">
        <v>40</v>
      </c>
      <c r="H556" s="296"/>
      <c r="I556" s="83">
        <v>3650</v>
      </c>
      <c r="J556" s="6">
        <f t="shared" si="145"/>
        <v>0</v>
      </c>
      <c r="K556" s="332">
        <f>Итого!$B$17</f>
        <v>0</v>
      </c>
      <c r="L556" s="8">
        <f t="shared" si="143"/>
        <v>3650</v>
      </c>
      <c r="M556" s="8">
        <f t="shared" si="144"/>
        <v>0</v>
      </c>
      <c r="N556" s="62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</row>
    <row r="557" spans="1:90" s="243" customFormat="1" ht="15" customHeight="1">
      <c r="A557" s="507"/>
      <c r="B557" s="517"/>
      <c r="C557" s="518"/>
      <c r="D557" s="517"/>
      <c r="E557" s="518"/>
      <c r="F557" s="510"/>
      <c r="G557" s="13">
        <v>42</v>
      </c>
      <c r="H557" s="296"/>
      <c r="I557" s="83">
        <v>3650</v>
      </c>
      <c r="J557" s="6">
        <f t="shared" si="145"/>
        <v>0</v>
      </c>
      <c r="K557" s="332">
        <f>Итого!$B$17</f>
        <v>0</v>
      </c>
      <c r="L557" s="8">
        <f t="shared" si="143"/>
        <v>3650</v>
      </c>
      <c r="M557" s="8">
        <f t="shared" si="144"/>
        <v>0</v>
      </c>
      <c r="N557" s="62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</row>
    <row r="558" spans="1:90" s="243" customFormat="1" ht="15" customHeight="1">
      <c r="A558" s="507"/>
      <c r="B558" s="517"/>
      <c r="C558" s="518"/>
      <c r="D558" s="517"/>
      <c r="E558" s="518"/>
      <c r="F558" s="510"/>
      <c r="G558" s="13">
        <v>44</v>
      </c>
      <c r="H558" s="296"/>
      <c r="I558" s="83">
        <v>3650</v>
      </c>
      <c r="J558" s="6">
        <f t="shared" si="145"/>
        <v>0</v>
      </c>
      <c r="K558" s="332">
        <f>Итого!$B$17</f>
        <v>0</v>
      </c>
      <c r="L558" s="8">
        <f t="shared" si="143"/>
        <v>3650</v>
      </c>
      <c r="M558" s="8">
        <f t="shared" si="144"/>
        <v>0</v>
      </c>
      <c r="N558" s="62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</row>
    <row r="559" spans="1:90" s="243" customFormat="1" ht="15" customHeight="1">
      <c r="A559" s="507"/>
      <c r="B559" s="517"/>
      <c r="C559" s="518"/>
      <c r="D559" s="517"/>
      <c r="E559" s="518"/>
      <c r="F559" s="510"/>
      <c r="G559" s="13">
        <v>46</v>
      </c>
      <c r="H559" s="296"/>
      <c r="I559" s="83">
        <v>3650</v>
      </c>
      <c r="J559" s="6">
        <f t="shared" si="145"/>
        <v>0</v>
      </c>
      <c r="K559" s="332">
        <f>Итого!$B$17</f>
        <v>0</v>
      </c>
      <c r="L559" s="8">
        <f t="shared" si="143"/>
        <v>3650</v>
      </c>
      <c r="M559" s="8">
        <f t="shared" si="144"/>
        <v>0</v>
      </c>
      <c r="N559" s="62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</row>
    <row r="560" spans="1:90" ht="20.399999999999999" customHeight="1">
      <c r="A560" s="507"/>
      <c r="B560" s="517"/>
      <c r="C560" s="518"/>
      <c r="D560" s="517"/>
      <c r="E560" s="518"/>
      <c r="F560" s="510"/>
      <c r="G560" s="13">
        <v>48</v>
      </c>
      <c r="H560" s="296"/>
      <c r="I560" s="83">
        <v>3650</v>
      </c>
      <c r="J560" s="6">
        <f t="shared" si="145"/>
        <v>0</v>
      </c>
      <c r="K560" s="332">
        <f>Итого!$B$17</f>
        <v>0</v>
      </c>
      <c r="L560" s="8">
        <f t="shared" si="143"/>
        <v>3650</v>
      </c>
      <c r="M560" s="8">
        <f t="shared" si="144"/>
        <v>0</v>
      </c>
    </row>
    <row r="561" spans="1:90" ht="21.6" customHeight="1">
      <c r="A561" s="507"/>
      <c r="B561" s="517"/>
      <c r="C561" s="518"/>
      <c r="D561" s="517"/>
      <c r="E561" s="518"/>
      <c r="F561" s="510"/>
      <c r="G561" s="13">
        <v>50</v>
      </c>
      <c r="H561" s="296"/>
      <c r="I561" s="83">
        <v>3650</v>
      </c>
      <c r="J561" s="6">
        <f t="shared" si="145"/>
        <v>0</v>
      </c>
      <c r="K561" s="332">
        <f>Итого!$B$17</f>
        <v>0</v>
      </c>
      <c r="L561" s="8">
        <f t="shared" si="143"/>
        <v>3650</v>
      </c>
      <c r="M561" s="8">
        <f t="shared" si="144"/>
        <v>0</v>
      </c>
      <c r="N561" s="61"/>
    </row>
    <row r="562" spans="1:90" s="3" customFormat="1" ht="15" customHeight="1">
      <c r="A562" s="507"/>
      <c r="B562" s="517"/>
      <c r="C562" s="518"/>
      <c r="D562" s="517"/>
      <c r="E562" s="518"/>
      <c r="F562" s="510"/>
      <c r="G562" s="13">
        <v>52</v>
      </c>
      <c r="H562" s="296"/>
      <c r="I562" s="83">
        <v>3650</v>
      </c>
      <c r="J562" s="6">
        <f t="shared" si="145"/>
        <v>0</v>
      </c>
      <c r="K562" s="332">
        <f>Итого!$B$17</f>
        <v>0</v>
      </c>
      <c r="L562" s="8">
        <f t="shared" si="143"/>
        <v>3650</v>
      </c>
      <c r="M562" s="8">
        <f t="shared" si="144"/>
        <v>0</v>
      </c>
      <c r="N562" s="62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</row>
    <row r="563" spans="1:90" ht="21.6" customHeight="1">
      <c r="A563" s="507"/>
      <c r="B563" s="517"/>
      <c r="C563" s="518"/>
      <c r="D563" s="517"/>
      <c r="E563" s="518"/>
      <c r="F563" s="510"/>
      <c r="G563" s="13">
        <v>54</v>
      </c>
      <c r="H563" s="296"/>
      <c r="I563" s="83">
        <v>3650</v>
      </c>
      <c r="J563" s="6">
        <f>I563*H563</f>
        <v>0</v>
      </c>
      <c r="K563" s="332">
        <f>Итого!$B$17</f>
        <v>0</v>
      </c>
      <c r="L563" s="8">
        <f t="shared" si="143"/>
        <v>3650</v>
      </c>
      <c r="M563" s="8">
        <f t="shared" si="144"/>
        <v>0</v>
      </c>
      <c r="N563" s="61"/>
    </row>
    <row r="564" spans="1:90" s="3" customFormat="1" ht="20.399999999999999" customHeight="1">
      <c r="A564" s="508"/>
      <c r="B564" s="529"/>
      <c r="C564" s="530"/>
      <c r="D564" s="529"/>
      <c r="E564" s="530"/>
      <c r="F564" s="519"/>
      <c r="G564" s="13">
        <v>56</v>
      </c>
      <c r="H564" s="296"/>
      <c r="I564" s="83">
        <v>3650</v>
      </c>
      <c r="J564" s="6">
        <f>I564*H564</f>
        <v>0</v>
      </c>
      <c r="K564" s="332">
        <f>Итого!$B$17</f>
        <v>0</v>
      </c>
      <c r="L564" s="8">
        <f t="shared" si="143"/>
        <v>3650</v>
      </c>
      <c r="M564" s="8">
        <f t="shared" si="144"/>
        <v>0</v>
      </c>
      <c r="N564" s="62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</row>
    <row r="565" spans="1:90" ht="15" customHeight="1">
      <c r="A565" s="506" t="s">
        <v>108</v>
      </c>
      <c r="B565" s="528" t="s">
        <v>754</v>
      </c>
      <c r="C565" s="516"/>
      <c r="D565" s="528" t="s">
        <v>575</v>
      </c>
      <c r="E565" s="516"/>
      <c r="F565" s="595"/>
      <c r="G565" s="5"/>
      <c r="H565" s="253">
        <f>SUM(H566:H577)</f>
        <v>0</v>
      </c>
      <c r="I565" s="5"/>
      <c r="J565" s="5">
        <f>SUM(J566:J577)</f>
        <v>0</v>
      </c>
      <c r="K565" s="68"/>
      <c r="L565" s="10"/>
      <c r="M565" s="7">
        <f>SUM(M566:M577)</f>
        <v>0</v>
      </c>
    </row>
    <row r="566" spans="1:90" ht="15" customHeight="1">
      <c r="A566" s="507"/>
      <c r="B566" s="517"/>
      <c r="C566" s="518"/>
      <c r="D566" s="517"/>
      <c r="E566" s="518"/>
      <c r="F566" s="510"/>
      <c r="G566" s="13">
        <v>34</v>
      </c>
      <c r="H566" s="296"/>
      <c r="I566" s="83">
        <v>3650</v>
      </c>
      <c r="J566" s="6">
        <f>I566*H566</f>
        <v>0</v>
      </c>
      <c r="K566" s="332">
        <f>Итого!$B$17</f>
        <v>0</v>
      </c>
      <c r="L566" s="8">
        <f t="shared" ref="L566:L577" si="146">PRODUCT(I566,1-K566)</f>
        <v>3650</v>
      </c>
      <c r="M566" s="8">
        <f t="shared" ref="M566:M577" si="147">L566*H566</f>
        <v>0</v>
      </c>
      <c r="N566" s="61"/>
    </row>
    <row r="567" spans="1:90" s="3" customFormat="1" ht="15" customHeight="1">
      <c r="A567" s="507"/>
      <c r="B567" s="517"/>
      <c r="C567" s="518"/>
      <c r="D567" s="517"/>
      <c r="E567" s="518"/>
      <c r="F567" s="510"/>
      <c r="G567" s="13">
        <v>36</v>
      </c>
      <c r="H567" s="296"/>
      <c r="I567" s="83">
        <v>3650</v>
      </c>
      <c r="J567" s="6">
        <f t="shared" ref="J567:J575" si="148">I567*H567</f>
        <v>0</v>
      </c>
      <c r="K567" s="332">
        <f>Итого!$B$17</f>
        <v>0</v>
      </c>
      <c r="L567" s="8">
        <f t="shared" si="146"/>
        <v>3650</v>
      </c>
      <c r="M567" s="8">
        <f t="shared" si="147"/>
        <v>0</v>
      </c>
      <c r="N567" s="62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</row>
    <row r="568" spans="1:90" ht="15" customHeight="1">
      <c r="A568" s="507"/>
      <c r="B568" s="517"/>
      <c r="C568" s="518"/>
      <c r="D568" s="517"/>
      <c r="E568" s="518"/>
      <c r="F568" s="510"/>
      <c r="G568" s="13">
        <v>38</v>
      </c>
      <c r="H568" s="296"/>
      <c r="I568" s="83">
        <v>3650</v>
      </c>
      <c r="J568" s="6">
        <f t="shared" si="148"/>
        <v>0</v>
      </c>
      <c r="K568" s="332">
        <f>Итого!$B$17</f>
        <v>0</v>
      </c>
      <c r="L568" s="8">
        <f t="shared" si="146"/>
        <v>3650</v>
      </c>
      <c r="M568" s="8">
        <f t="shared" si="147"/>
        <v>0</v>
      </c>
    </row>
    <row r="569" spans="1:90" ht="15" customHeight="1">
      <c r="A569" s="507"/>
      <c r="B569" s="517"/>
      <c r="C569" s="518"/>
      <c r="D569" s="517"/>
      <c r="E569" s="518"/>
      <c r="F569" s="510"/>
      <c r="G569" s="13">
        <v>40</v>
      </c>
      <c r="H569" s="296"/>
      <c r="I569" s="83">
        <v>3650</v>
      </c>
      <c r="J569" s="6">
        <f t="shared" si="148"/>
        <v>0</v>
      </c>
      <c r="K569" s="332">
        <f>Итого!$B$17</f>
        <v>0</v>
      </c>
      <c r="L569" s="8">
        <f t="shared" si="146"/>
        <v>3650</v>
      </c>
      <c r="M569" s="8">
        <f t="shared" si="147"/>
        <v>0</v>
      </c>
      <c r="N569" s="61"/>
    </row>
    <row r="570" spans="1:90" s="361" customFormat="1" ht="15" customHeight="1">
      <c r="A570" s="507"/>
      <c r="B570" s="517"/>
      <c r="C570" s="518"/>
      <c r="D570" s="517"/>
      <c r="E570" s="518"/>
      <c r="F570" s="510"/>
      <c r="G570" s="13">
        <v>42</v>
      </c>
      <c r="H570" s="296"/>
      <c r="I570" s="83">
        <v>3650</v>
      </c>
      <c r="J570" s="6">
        <f t="shared" si="148"/>
        <v>0</v>
      </c>
      <c r="K570" s="332">
        <f>Итого!$B$17</f>
        <v>0</v>
      </c>
      <c r="L570" s="8">
        <f t="shared" si="146"/>
        <v>3650</v>
      </c>
      <c r="M570" s="8">
        <f t="shared" si="147"/>
        <v>0</v>
      </c>
      <c r="N570" s="61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</row>
    <row r="571" spans="1:90" s="361" customFormat="1" ht="15" customHeight="1">
      <c r="A571" s="507"/>
      <c r="B571" s="517"/>
      <c r="C571" s="518"/>
      <c r="D571" s="517"/>
      <c r="E571" s="518"/>
      <c r="F571" s="510"/>
      <c r="G571" s="13">
        <v>44</v>
      </c>
      <c r="H571" s="296"/>
      <c r="I571" s="83">
        <v>3650</v>
      </c>
      <c r="J571" s="6">
        <f t="shared" si="148"/>
        <v>0</v>
      </c>
      <c r="K571" s="332">
        <f>Итого!$B$17</f>
        <v>0</v>
      </c>
      <c r="L571" s="8">
        <f t="shared" si="146"/>
        <v>3650</v>
      </c>
      <c r="M571" s="8">
        <f t="shared" si="147"/>
        <v>0</v>
      </c>
      <c r="N571" s="61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</row>
    <row r="572" spans="1:90" s="361" customFormat="1" ht="15" customHeight="1">
      <c r="A572" s="507"/>
      <c r="B572" s="517"/>
      <c r="C572" s="518"/>
      <c r="D572" s="517"/>
      <c r="E572" s="518"/>
      <c r="F572" s="510"/>
      <c r="G572" s="13">
        <v>46</v>
      </c>
      <c r="H572" s="296"/>
      <c r="I572" s="83">
        <v>3650</v>
      </c>
      <c r="J572" s="6">
        <f t="shared" si="148"/>
        <v>0</v>
      </c>
      <c r="K572" s="332">
        <f>Итого!$B$17</f>
        <v>0</v>
      </c>
      <c r="L572" s="8">
        <f t="shared" si="146"/>
        <v>3650</v>
      </c>
      <c r="M572" s="8">
        <f t="shared" si="147"/>
        <v>0</v>
      </c>
      <c r="N572" s="61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</row>
    <row r="573" spans="1:90" s="3" customFormat="1" ht="15" customHeight="1">
      <c r="A573" s="507"/>
      <c r="B573" s="517"/>
      <c r="C573" s="518"/>
      <c r="D573" s="517"/>
      <c r="E573" s="518"/>
      <c r="F573" s="510"/>
      <c r="G573" s="13">
        <v>48</v>
      </c>
      <c r="H573" s="296"/>
      <c r="I573" s="83">
        <v>3650</v>
      </c>
      <c r="J573" s="6">
        <f t="shared" si="148"/>
        <v>0</v>
      </c>
      <c r="K573" s="332">
        <f>Итого!$B$17</f>
        <v>0</v>
      </c>
      <c r="L573" s="8">
        <f t="shared" si="146"/>
        <v>3650</v>
      </c>
      <c r="M573" s="8">
        <f t="shared" si="147"/>
        <v>0</v>
      </c>
      <c r="N573" s="62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</row>
    <row r="574" spans="1:90" ht="15" customHeight="1">
      <c r="A574" s="507"/>
      <c r="B574" s="517"/>
      <c r="C574" s="518"/>
      <c r="D574" s="517"/>
      <c r="E574" s="518"/>
      <c r="F574" s="510"/>
      <c r="G574" s="13">
        <v>50</v>
      </c>
      <c r="H574" s="296"/>
      <c r="I574" s="83">
        <v>3650</v>
      </c>
      <c r="J574" s="6">
        <f t="shared" si="148"/>
        <v>0</v>
      </c>
      <c r="K574" s="332">
        <f>Итого!$B$17</f>
        <v>0</v>
      </c>
      <c r="L574" s="8">
        <f t="shared" si="146"/>
        <v>3650</v>
      </c>
      <c r="M574" s="8">
        <f t="shared" si="147"/>
        <v>0</v>
      </c>
    </row>
    <row r="575" spans="1:90" ht="15" customHeight="1">
      <c r="A575" s="507"/>
      <c r="B575" s="517"/>
      <c r="C575" s="518"/>
      <c r="D575" s="517"/>
      <c r="E575" s="518"/>
      <c r="F575" s="510"/>
      <c r="G575" s="13">
        <v>52</v>
      </c>
      <c r="H575" s="296"/>
      <c r="I575" s="83">
        <v>3650</v>
      </c>
      <c r="J575" s="6">
        <f t="shared" si="148"/>
        <v>0</v>
      </c>
      <c r="K575" s="332">
        <f>Итого!$B$17</f>
        <v>0</v>
      </c>
      <c r="L575" s="8">
        <f t="shared" si="146"/>
        <v>3650</v>
      </c>
      <c r="M575" s="8">
        <f t="shared" si="147"/>
        <v>0</v>
      </c>
      <c r="N575" s="61"/>
    </row>
    <row r="576" spans="1:90" s="3" customFormat="1" ht="15" customHeight="1">
      <c r="A576" s="507"/>
      <c r="B576" s="517"/>
      <c r="C576" s="518"/>
      <c r="D576" s="517"/>
      <c r="E576" s="518"/>
      <c r="F576" s="510"/>
      <c r="G576" s="13">
        <v>54</v>
      </c>
      <c r="H576" s="296"/>
      <c r="I576" s="83">
        <v>3650</v>
      </c>
      <c r="J576" s="6">
        <f>I576*H576</f>
        <v>0</v>
      </c>
      <c r="K576" s="332">
        <f>Итого!$B$17</f>
        <v>0</v>
      </c>
      <c r="L576" s="8">
        <f t="shared" si="146"/>
        <v>3650</v>
      </c>
      <c r="M576" s="8">
        <f t="shared" si="147"/>
        <v>0</v>
      </c>
      <c r="N576" s="62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</row>
    <row r="577" spans="1:90" ht="15" customHeight="1">
      <c r="A577" s="508"/>
      <c r="B577" s="529"/>
      <c r="C577" s="530"/>
      <c r="D577" s="529"/>
      <c r="E577" s="530"/>
      <c r="F577" s="519"/>
      <c r="G577" s="13">
        <v>56</v>
      </c>
      <c r="H577" s="296"/>
      <c r="I577" s="83">
        <v>3650</v>
      </c>
      <c r="J577" s="6">
        <f>I577*H577</f>
        <v>0</v>
      </c>
      <c r="K577" s="332">
        <f>Итого!$B$17</f>
        <v>0</v>
      </c>
      <c r="L577" s="8">
        <f t="shared" si="146"/>
        <v>3650</v>
      </c>
      <c r="M577" s="8">
        <f t="shared" si="147"/>
        <v>0</v>
      </c>
    </row>
    <row r="578" spans="1:90" ht="15" customHeight="1">
      <c r="A578" s="506" t="s">
        <v>109</v>
      </c>
      <c r="B578" s="528" t="s">
        <v>756</v>
      </c>
      <c r="C578" s="516"/>
      <c r="D578" s="528" t="s">
        <v>575</v>
      </c>
      <c r="E578" s="516"/>
      <c r="F578" s="595"/>
      <c r="G578" s="5"/>
      <c r="H578" s="253">
        <f>SUM(H579:H590)</f>
        <v>0</v>
      </c>
      <c r="I578" s="5"/>
      <c r="J578" s="5">
        <f>SUM(J579:J590)</f>
        <v>0</v>
      </c>
      <c r="K578" s="68"/>
      <c r="L578" s="10"/>
      <c r="M578" s="7">
        <f>SUM(M579:M590)</f>
        <v>0</v>
      </c>
      <c r="N578" s="61"/>
    </row>
    <row r="579" spans="1:90" s="3" customFormat="1" ht="15" customHeight="1">
      <c r="A579" s="582"/>
      <c r="B579" s="517"/>
      <c r="C579" s="518"/>
      <c r="D579" s="517"/>
      <c r="E579" s="518"/>
      <c r="F579" s="510"/>
      <c r="G579" s="13">
        <v>34</v>
      </c>
      <c r="H579" s="296"/>
      <c r="I579" s="83">
        <v>3650</v>
      </c>
      <c r="J579" s="6">
        <f>I579*H579</f>
        <v>0</v>
      </c>
      <c r="K579" s="332">
        <f>Итого!$B$17</f>
        <v>0</v>
      </c>
      <c r="L579" s="8">
        <f t="shared" ref="L579:L590" si="149">PRODUCT(I579,1-K579)</f>
        <v>3650</v>
      </c>
      <c r="M579" s="8">
        <f t="shared" ref="M579:M590" si="150">L579*H579</f>
        <v>0</v>
      </c>
      <c r="N579" s="62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</row>
    <row r="580" spans="1:90" ht="15" customHeight="1">
      <c r="A580" s="582"/>
      <c r="B580" s="517"/>
      <c r="C580" s="518"/>
      <c r="D580" s="517"/>
      <c r="E580" s="518"/>
      <c r="F580" s="510"/>
      <c r="G580" s="13">
        <v>36</v>
      </c>
      <c r="H580" s="296"/>
      <c r="I580" s="83">
        <v>3650</v>
      </c>
      <c r="J580" s="6">
        <f t="shared" ref="J580:J588" si="151">I580*H580</f>
        <v>0</v>
      </c>
      <c r="K580" s="332">
        <f>Итого!$B$17</f>
        <v>0</v>
      </c>
      <c r="L580" s="8">
        <f t="shared" si="149"/>
        <v>3650</v>
      </c>
      <c r="M580" s="8">
        <f t="shared" si="150"/>
        <v>0</v>
      </c>
      <c r="N580" s="61"/>
    </row>
    <row r="581" spans="1:90" s="3" customFormat="1" ht="15" customHeight="1">
      <c r="A581" s="582"/>
      <c r="B581" s="517"/>
      <c r="C581" s="518"/>
      <c r="D581" s="517"/>
      <c r="E581" s="518"/>
      <c r="F581" s="510"/>
      <c r="G581" s="13">
        <v>38</v>
      </c>
      <c r="H581" s="296"/>
      <c r="I581" s="83">
        <v>3650</v>
      </c>
      <c r="J581" s="6">
        <f t="shared" si="151"/>
        <v>0</v>
      </c>
      <c r="K581" s="332">
        <f>Итого!$B$17</f>
        <v>0</v>
      </c>
      <c r="L581" s="8">
        <f t="shared" si="149"/>
        <v>3650</v>
      </c>
      <c r="M581" s="8">
        <f t="shared" si="150"/>
        <v>0</v>
      </c>
      <c r="N581" s="62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</row>
    <row r="582" spans="1:90" ht="15" customHeight="1">
      <c r="A582" s="582"/>
      <c r="B582" s="517"/>
      <c r="C582" s="518"/>
      <c r="D582" s="517"/>
      <c r="E582" s="518"/>
      <c r="F582" s="510"/>
      <c r="G582" s="13">
        <v>40</v>
      </c>
      <c r="H582" s="296"/>
      <c r="I582" s="83">
        <v>3650</v>
      </c>
      <c r="J582" s="6">
        <f t="shared" si="151"/>
        <v>0</v>
      </c>
      <c r="K582" s="332">
        <f>Итого!$B$17</f>
        <v>0</v>
      </c>
      <c r="L582" s="8">
        <f t="shared" si="149"/>
        <v>3650</v>
      </c>
      <c r="M582" s="8">
        <f t="shared" si="150"/>
        <v>0</v>
      </c>
    </row>
    <row r="583" spans="1:90" ht="15" customHeight="1">
      <c r="A583" s="582"/>
      <c r="B583" s="517"/>
      <c r="C583" s="518"/>
      <c r="D583" s="517"/>
      <c r="E583" s="518"/>
      <c r="F583" s="510"/>
      <c r="G583" s="13">
        <v>42</v>
      </c>
      <c r="H583" s="296"/>
      <c r="I583" s="83">
        <v>3650</v>
      </c>
      <c r="J583" s="6">
        <f t="shared" si="151"/>
        <v>0</v>
      </c>
      <c r="K583" s="332">
        <f>Итого!$B$17</f>
        <v>0</v>
      </c>
      <c r="L583" s="8">
        <f t="shared" si="149"/>
        <v>3650</v>
      </c>
      <c r="M583" s="8">
        <f t="shared" si="150"/>
        <v>0</v>
      </c>
      <c r="N583" s="61"/>
    </row>
    <row r="584" spans="1:90" s="3" customFormat="1" ht="15" customHeight="1">
      <c r="A584" s="582"/>
      <c r="B584" s="517"/>
      <c r="C584" s="518"/>
      <c r="D584" s="517"/>
      <c r="E584" s="518"/>
      <c r="F584" s="510"/>
      <c r="G584" s="13">
        <v>44</v>
      </c>
      <c r="H584" s="296"/>
      <c r="I584" s="83">
        <v>3650</v>
      </c>
      <c r="J584" s="6">
        <f t="shared" si="151"/>
        <v>0</v>
      </c>
      <c r="K584" s="332">
        <f>Итого!$B$17</f>
        <v>0</v>
      </c>
      <c r="L584" s="8">
        <f t="shared" si="149"/>
        <v>3650</v>
      </c>
      <c r="M584" s="8">
        <f t="shared" si="150"/>
        <v>0</v>
      </c>
      <c r="N584" s="62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</row>
    <row r="585" spans="1:90" ht="15" customHeight="1">
      <c r="A585" s="582"/>
      <c r="B585" s="517"/>
      <c r="C585" s="518"/>
      <c r="D585" s="517"/>
      <c r="E585" s="518"/>
      <c r="F585" s="510"/>
      <c r="G585" s="13">
        <v>46</v>
      </c>
      <c r="H585" s="296"/>
      <c r="I585" s="83">
        <v>3650</v>
      </c>
      <c r="J585" s="6">
        <f t="shared" si="151"/>
        <v>0</v>
      </c>
      <c r="K585" s="332">
        <f>Итого!$B$17</f>
        <v>0</v>
      </c>
      <c r="L585" s="8">
        <f t="shared" si="149"/>
        <v>3650</v>
      </c>
      <c r="M585" s="8">
        <f t="shared" si="150"/>
        <v>0</v>
      </c>
      <c r="N585" s="61"/>
    </row>
    <row r="586" spans="1:90" s="3" customFormat="1" ht="15" customHeight="1">
      <c r="A586" s="582"/>
      <c r="B586" s="517"/>
      <c r="C586" s="518"/>
      <c r="D586" s="517"/>
      <c r="E586" s="518"/>
      <c r="F586" s="510"/>
      <c r="G586" s="13">
        <v>48</v>
      </c>
      <c r="H586" s="296"/>
      <c r="I586" s="83">
        <v>3650</v>
      </c>
      <c r="J586" s="6">
        <f t="shared" si="151"/>
        <v>0</v>
      </c>
      <c r="K586" s="332">
        <f>Итого!$B$17</f>
        <v>0</v>
      </c>
      <c r="L586" s="8">
        <f t="shared" si="149"/>
        <v>3650</v>
      </c>
      <c r="M586" s="8">
        <f t="shared" si="150"/>
        <v>0</v>
      </c>
      <c r="N586" s="62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</row>
    <row r="587" spans="1:90" s="243" customFormat="1" ht="15" customHeight="1">
      <c r="A587" s="582"/>
      <c r="B587" s="517"/>
      <c r="C587" s="518"/>
      <c r="D587" s="517"/>
      <c r="E587" s="518"/>
      <c r="F587" s="510"/>
      <c r="G587" s="13">
        <v>50</v>
      </c>
      <c r="H587" s="296"/>
      <c r="I587" s="83">
        <v>3650</v>
      </c>
      <c r="J587" s="6">
        <f t="shared" si="151"/>
        <v>0</v>
      </c>
      <c r="K587" s="332">
        <f>Итого!$B$17</f>
        <v>0</v>
      </c>
      <c r="L587" s="8">
        <f t="shared" si="149"/>
        <v>3650</v>
      </c>
      <c r="M587" s="8">
        <f t="shared" si="150"/>
        <v>0</v>
      </c>
      <c r="N587" s="62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</row>
    <row r="588" spans="1:90" s="243" customFormat="1" ht="15" customHeight="1">
      <c r="A588" s="582"/>
      <c r="B588" s="517"/>
      <c r="C588" s="518"/>
      <c r="D588" s="517"/>
      <c r="E588" s="518"/>
      <c r="F588" s="510"/>
      <c r="G588" s="13">
        <v>52</v>
      </c>
      <c r="H588" s="296"/>
      <c r="I588" s="83">
        <v>3650</v>
      </c>
      <c r="J588" s="6">
        <f t="shared" si="151"/>
        <v>0</v>
      </c>
      <c r="K588" s="332">
        <f>Итого!$B$17</f>
        <v>0</v>
      </c>
      <c r="L588" s="8">
        <f t="shared" si="149"/>
        <v>3650</v>
      </c>
      <c r="M588" s="8">
        <f t="shared" si="150"/>
        <v>0</v>
      </c>
      <c r="N588" s="62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</row>
    <row r="589" spans="1:90" s="243" customFormat="1" ht="15" customHeight="1">
      <c r="A589" s="582"/>
      <c r="B589" s="517"/>
      <c r="C589" s="518"/>
      <c r="D589" s="517"/>
      <c r="E589" s="518"/>
      <c r="F589" s="510"/>
      <c r="G589" s="13">
        <v>54</v>
      </c>
      <c r="H589" s="296"/>
      <c r="I589" s="83">
        <v>3650</v>
      </c>
      <c r="J589" s="6">
        <f>I589*H589</f>
        <v>0</v>
      </c>
      <c r="K589" s="332">
        <f>Итого!$B$17</f>
        <v>0</v>
      </c>
      <c r="L589" s="8">
        <f t="shared" si="149"/>
        <v>3650</v>
      </c>
      <c r="M589" s="8">
        <f t="shared" si="150"/>
        <v>0</v>
      </c>
      <c r="N589" s="62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</row>
    <row r="590" spans="1:90" ht="15" customHeight="1">
      <c r="A590" s="583"/>
      <c r="B590" s="529"/>
      <c r="C590" s="530"/>
      <c r="D590" s="529"/>
      <c r="E590" s="530"/>
      <c r="F590" s="519"/>
      <c r="G590" s="13">
        <v>56</v>
      </c>
      <c r="H590" s="296"/>
      <c r="I590" s="83">
        <v>3650</v>
      </c>
      <c r="J590" s="6">
        <f>I590*H590</f>
        <v>0</v>
      </c>
      <c r="K590" s="332">
        <f>Итого!$B$17</f>
        <v>0</v>
      </c>
      <c r="L590" s="8">
        <f t="shared" si="149"/>
        <v>3650</v>
      </c>
      <c r="M590" s="8">
        <f t="shared" si="150"/>
        <v>0</v>
      </c>
    </row>
    <row r="591" spans="1:90" ht="15" customHeight="1">
      <c r="A591" s="506" t="s">
        <v>750</v>
      </c>
      <c r="B591" s="528" t="s">
        <v>755</v>
      </c>
      <c r="C591" s="516"/>
      <c r="D591" s="528" t="s">
        <v>575</v>
      </c>
      <c r="E591" s="516"/>
      <c r="F591" s="595"/>
      <c r="G591" s="5"/>
      <c r="H591" s="253">
        <f>SUM(H592:H603)</f>
        <v>0</v>
      </c>
      <c r="I591" s="5"/>
      <c r="J591" s="5">
        <f>SUM(J592:J603)</f>
        <v>0</v>
      </c>
      <c r="K591" s="68"/>
      <c r="L591" s="10"/>
      <c r="M591" s="7">
        <f>SUM(M592:M603)</f>
        <v>0</v>
      </c>
    </row>
    <row r="592" spans="1:90" ht="15" customHeight="1">
      <c r="A592" s="582"/>
      <c r="B592" s="517"/>
      <c r="C592" s="518"/>
      <c r="D592" s="517"/>
      <c r="E592" s="518"/>
      <c r="F592" s="510"/>
      <c r="G592" s="13">
        <v>34</v>
      </c>
      <c r="H592" s="296"/>
      <c r="I592" s="83">
        <v>3650</v>
      </c>
      <c r="J592" s="6">
        <f>I592*H592</f>
        <v>0</v>
      </c>
      <c r="K592" s="332">
        <f>Итого!$B$17</f>
        <v>0</v>
      </c>
      <c r="L592" s="8">
        <f t="shared" ref="L592:L603" si="152">PRODUCT(I592,1-K592)</f>
        <v>3650</v>
      </c>
      <c r="M592" s="8">
        <f t="shared" ref="M592:M603" si="153">L592*H592</f>
        <v>0</v>
      </c>
    </row>
    <row r="593" spans="1:90" ht="15" customHeight="1">
      <c r="A593" s="582"/>
      <c r="B593" s="517"/>
      <c r="C593" s="518"/>
      <c r="D593" s="517"/>
      <c r="E593" s="518"/>
      <c r="F593" s="510"/>
      <c r="G593" s="13">
        <v>36</v>
      </c>
      <c r="H593" s="296"/>
      <c r="I593" s="83">
        <v>3650</v>
      </c>
      <c r="J593" s="6">
        <f t="shared" ref="J593:J601" si="154">I593*H593</f>
        <v>0</v>
      </c>
      <c r="K593" s="332">
        <f>Итого!$B$17</f>
        <v>0</v>
      </c>
      <c r="L593" s="8">
        <f t="shared" si="152"/>
        <v>3650</v>
      </c>
      <c r="M593" s="8">
        <f t="shared" si="153"/>
        <v>0</v>
      </c>
      <c r="N593" s="61"/>
    </row>
    <row r="594" spans="1:90" s="3" customFormat="1" ht="15" customHeight="1">
      <c r="A594" s="582"/>
      <c r="B594" s="517"/>
      <c r="C594" s="518"/>
      <c r="D594" s="517"/>
      <c r="E594" s="518"/>
      <c r="F594" s="510"/>
      <c r="G594" s="13">
        <v>38</v>
      </c>
      <c r="H594" s="296"/>
      <c r="I594" s="83">
        <v>3650</v>
      </c>
      <c r="J594" s="6">
        <f t="shared" si="154"/>
        <v>0</v>
      </c>
      <c r="K594" s="332">
        <f>Итого!$B$17</f>
        <v>0</v>
      </c>
      <c r="L594" s="8">
        <f t="shared" si="152"/>
        <v>3650</v>
      </c>
      <c r="M594" s="8">
        <f t="shared" si="153"/>
        <v>0</v>
      </c>
      <c r="N594" s="62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</row>
    <row r="595" spans="1:90" ht="15" customHeight="1">
      <c r="A595" s="582"/>
      <c r="B595" s="517"/>
      <c r="C595" s="518"/>
      <c r="D595" s="517"/>
      <c r="E595" s="518"/>
      <c r="F595" s="510"/>
      <c r="G595" s="13">
        <v>40</v>
      </c>
      <c r="H595" s="296"/>
      <c r="I595" s="83">
        <v>3650</v>
      </c>
      <c r="J595" s="6">
        <f t="shared" si="154"/>
        <v>0</v>
      </c>
      <c r="K595" s="332">
        <f>Итого!$B$17</f>
        <v>0</v>
      </c>
      <c r="L595" s="8">
        <f t="shared" si="152"/>
        <v>3650</v>
      </c>
      <c r="M595" s="8">
        <f t="shared" si="153"/>
        <v>0</v>
      </c>
    </row>
    <row r="596" spans="1:90" ht="15" customHeight="1">
      <c r="A596" s="582"/>
      <c r="B596" s="517"/>
      <c r="C596" s="518"/>
      <c r="D596" s="517"/>
      <c r="E596" s="518"/>
      <c r="F596" s="510"/>
      <c r="G596" s="13">
        <v>42</v>
      </c>
      <c r="H596" s="296"/>
      <c r="I596" s="83">
        <v>3650</v>
      </c>
      <c r="J596" s="6">
        <f t="shared" si="154"/>
        <v>0</v>
      </c>
      <c r="K596" s="332">
        <f>Итого!$B$17</f>
        <v>0</v>
      </c>
      <c r="L596" s="8">
        <f t="shared" si="152"/>
        <v>3650</v>
      </c>
      <c r="M596" s="8">
        <f t="shared" si="153"/>
        <v>0</v>
      </c>
      <c r="N596" s="61"/>
    </row>
    <row r="597" spans="1:90" s="361" customFormat="1" ht="15" customHeight="1">
      <c r="A597" s="582"/>
      <c r="B597" s="517"/>
      <c r="C597" s="518"/>
      <c r="D597" s="517"/>
      <c r="E597" s="518"/>
      <c r="F597" s="510"/>
      <c r="G597" s="13">
        <v>44</v>
      </c>
      <c r="H597" s="296"/>
      <c r="I597" s="83">
        <v>3650</v>
      </c>
      <c r="J597" s="6">
        <f t="shared" si="154"/>
        <v>0</v>
      </c>
      <c r="K597" s="332">
        <f>Итого!$B$17</f>
        <v>0</v>
      </c>
      <c r="L597" s="8">
        <f t="shared" si="152"/>
        <v>3650</v>
      </c>
      <c r="M597" s="8">
        <f t="shared" si="153"/>
        <v>0</v>
      </c>
      <c r="N597" s="61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  <c r="CJ597" s="62"/>
      <c r="CK597" s="62"/>
      <c r="CL597" s="62"/>
    </row>
    <row r="598" spans="1:90" s="361" customFormat="1" ht="15" customHeight="1">
      <c r="A598" s="582"/>
      <c r="B598" s="517"/>
      <c r="C598" s="518"/>
      <c r="D598" s="517"/>
      <c r="E598" s="518"/>
      <c r="F598" s="510"/>
      <c r="G598" s="13">
        <v>46</v>
      </c>
      <c r="H598" s="296"/>
      <c r="I598" s="83">
        <v>3650</v>
      </c>
      <c r="J598" s="6">
        <f t="shared" si="154"/>
        <v>0</v>
      </c>
      <c r="K598" s="332">
        <f>Итого!$B$17</f>
        <v>0</v>
      </c>
      <c r="L598" s="8">
        <f t="shared" si="152"/>
        <v>3650</v>
      </c>
      <c r="M598" s="8">
        <f t="shared" si="153"/>
        <v>0</v>
      </c>
      <c r="N598" s="61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</row>
    <row r="599" spans="1:90" s="361" customFormat="1" ht="15" customHeight="1">
      <c r="A599" s="582"/>
      <c r="B599" s="517"/>
      <c r="C599" s="518"/>
      <c r="D599" s="517"/>
      <c r="E599" s="518"/>
      <c r="F599" s="510"/>
      <c r="G599" s="13">
        <v>48</v>
      </c>
      <c r="H599" s="296"/>
      <c r="I599" s="83">
        <v>3650</v>
      </c>
      <c r="J599" s="6">
        <f t="shared" si="154"/>
        <v>0</v>
      </c>
      <c r="K599" s="332">
        <f>Итого!$B$17</f>
        <v>0</v>
      </c>
      <c r="L599" s="8">
        <f t="shared" si="152"/>
        <v>3650</v>
      </c>
      <c r="M599" s="8">
        <f t="shared" si="153"/>
        <v>0</v>
      </c>
      <c r="N599" s="61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  <c r="CJ599" s="62"/>
      <c r="CK599" s="62"/>
      <c r="CL599" s="62"/>
    </row>
    <row r="600" spans="1:90" s="3" customFormat="1" ht="15" customHeight="1">
      <c r="A600" s="582"/>
      <c r="B600" s="517"/>
      <c r="C600" s="518"/>
      <c r="D600" s="517"/>
      <c r="E600" s="518"/>
      <c r="F600" s="510"/>
      <c r="G600" s="13">
        <v>50</v>
      </c>
      <c r="H600" s="296"/>
      <c r="I600" s="83">
        <v>3650</v>
      </c>
      <c r="J600" s="6">
        <f t="shared" si="154"/>
        <v>0</v>
      </c>
      <c r="K600" s="332">
        <f>Итого!$B$17</f>
        <v>0</v>
      </c>
      <c r="L600" s="8">
        <f t="shared" si="152"/>
        <v>3650</v>
      </c>
      <c r="M600" s="8">
        <f t="shared" si="153"/>
        <v>0</v>
      </c>
      <c r="N600" s="62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</row>
    <row r="601" spans="1:90" ht="15" customHeight="1">
      <c r="A601" s="582"/>
      <c r="B601" s="517"/>
      <c r="C601" s="518"/>
      <c r="D601" s="517"/>
      <c r="E601" s="518"/>
      <c r="F601" s="510"/>
      <c r="G601" s="13">
        <v>52</v>
      </c>
      <c r="H601" s="296"/>
      <c r="I601" s="83">
        <v>3650</v>
      </c>
      <c r="J601" s="6">
        <f t="shared" si="154"/>
        <v>0</v>
      </c>
      <c r="K601" s="332">
        <f>Итого!$B$17</f>
        <v>0</v>
      </c>
      <c r="L601" s="8">
        <f t="shared" si="152"/>
        <v>3650</v>
      </c>
      <c r="M601" s="8">
        <f t="shared" si="153"/>
        <v>0</v>
      </c>
      <c r="N601" s="61"/>
    </row>
    <row r="602" spans="1:90" s="3" customFormat="1" ht="15" customHeight="1">
      <c r="A602" s="582"/>
      <c r="B602" s="517"/>
      <c r="C602" s="518"/>
      <c r="D602" s="517"/>
      <c r="E602" s="518"/>
      <c r="F602" s="510"/>
      <c r="G602" s="13">
        <v>54</v>
      </c>
      <c r="H602" s="296"/>
      <c r="I602" s="83">
        <v>3650</v>
      </c>
      <c r="J602" s="6">
        <f>I602*H602</f>
        <v>0</v>
      </c>
      <c r="K602" s="332">
        <f>Итого!$B$17</f>
        <v>0</v>
      </c>
      <c r="L602" s="8">
        <f t="shared" si="152"/>
        <v>3650</v>
      </c>
      <c r="M602" s="8">
        <f t="shared" si="153"/>
        <v>0</v>
      </c>
      <c r="N602" s="62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</row>
    <row r="603" spans="1:90" ht="15" customHeight="1">
      <c r="A603" s="583"/>
      <c r="B603" s="529"/>
      <c r="C603" s="530"/>
      <c r="D603" s="529"/>
      <c r="E603" s="530"/>
      <c r="F603" s="519"/>
      <c r="G603" s="13">
        <v>56</v>
      </c>
      <c r="H603" s="296"/>
      <c r="I603" s="83">
        <v>3650</v>
      </c>
      <c r="J603" s="6">
        <f>I603*H603</f>
        <v>0</v>
      </c>
      <c r="K603" s="332">
        <f>Итого!$B$17</f>
        <v>0</v>
      </c>
      <c r="L603" s="8">
        <f t="shared" si="152"/>
        <v>3650</v>
      </c>
      <c r="M603" s="8">
        <f t="shared" si="153"/>
        <v>0</v>
      </c>
    </row>
    <row r="604" spans="1:90" s="361" customFormat="1" ht="15" customHeight="1">
      <c r="A604" s="506" t="s">
        <v>768</v>
      </c>
      <c r="B604" s="528" t="s">
        <v>765</v>
      </c>
      <c r="C604" s="516"/>
      <c r="D604" s="515" t="s">
        <v>578</v>
      </c>
      <c r="E604" s="516"/>
      <c r="F604" s="595"/>
      <c r="G604" s="5"/>
      <c r="H604" s="253">
        <f>SUM(H605:H616)</f>
        <v>0</v>
      </c>
      <c r="I604" s="5"/>
      <c r="J604" s="5">
        <f>SUM(J605:J616)</f>
        <v>0</v>
      </c>
      <c r="K604" s="68"/>
      <c r="L604" s="10"/>
      <c r="M604" s="7">
        <f>SUM(M605:M616)</f>
        <v>0</v>
      </c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  <c r="CJ604" s="62"/>
      <c r="CK604" s="62"/>
      <c r="CL604" s="62"/>
    </row>
    <row r="605" spans="1:90" s="361" customFormat="1" ht="15" customHeight="1">
      <c r="A605" s="507"/>
      <c r="B605" s="517"/>
      <c r="C605" s="518"/>
      <c r="D605" s="517"/>
      <c r="E605" s="518"/>
      <c r="F605" s="510"/>
      <c r="G605" s="13">
        <v>34</v>
      </c>
      <c r="H605" s="296"/>
      <c r="I605" s="83">
        <v>4600</v>
      </c>
      <c r="J605" s="6">
        <f>I605*H605</f>
        <v>0</v>
      </c>
      <c r="K605" s="332">
        <f>Итого!$B$17</f>
        <v>0</v>
      </c>
      <c r="L605" s="8">
        <f t="shared" ref="L605:L616" si="155">PRODUCT(I605,1-K605)</f>
        <v>4600</v>
      </c>
      <c r="M605" s="8">
        <f t="shared" ref="M605:M616" si="156">L605*H605</f>
        <v>0</v>
      </c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  <c r="CJ605" s="62"/>
      <c r="CK605" s="62"/>
      <c r="CL605" s="62"/>
    </row>
    <row r="606" spans="1:90" s="361" customFormat="1" ht="15" customHeight="1">
      <c r="A606" s="507"/>
      <c r="B606" s="517"/>
      <c r="C606" s="518"/>
      <c r="D606" s="517"/>
      <c r="E606" s="518"/>
      <c r="F606" s="510"/>
      <c r="G606" s="13">
        <v>36</v>
      </c>
      <c r="H606" s="296"/>
      <c r="I606" s="83">
        <v>4600</v>
      </c>
      <c r="J606" s="6">
        <f t="shared" ref="J606:J614" si="157">I606*H606</f>
        <v>0</v>
      </c>
      <c r="K606" s="332">
        <f>Итого!$B$17</f>
        <v>0</v>
      </c>
      <c r="L606" s="8">
        <f t="shared" si="155"/>
        <v>4600</v>
      </c>
      <c r="M606" s="8">
        <f t="shared" si="156"/>
        <v>0</v>
      </c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</row>
    <row r="607" spans="1:90" s="361" customFormat="1" ht="15" customHeight="1">
      <c r="A607" s="507"/>
      <c r="B607" s="517"/>
      <c r="C607" s="518"/>
      <c r="D607" s="517"/>
      <c r="E607" s="518"/>
      <c r="F607" s="510"/>
      <c r="G607" s="13">
        <v>38</v>
      </c>
      <c r="H607" s="296"/>
      <c r="I607" s="83">
        <v>4600</v>
      </c>
      <c r="J607" s="6">
        <f t="shared" si="157"/>
        <v>0</v>
      </c>
      <c r="K607" s="332">
        <f>Итого!$B$17</f>
        <v>0</v>
      </c>
      <c r="L607" s="8">
        <f t="shared" si="155"/>
        <v>4600</v>
      </c>
      <c r="M607" s="8">
        <f t="shared" si="156"/>
        <v>0</v>
      </c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</row>
    <row r="608" spans="1:90" s="361" customFormat="1" ht="15" customHeight="1">
      <c r="A608" s="507"/>
      <c r="B608" s="517"/>
      <c r="C608" s="518"/>
      <c r="D608" s="517"/>
      <c r="E608" s="518"/>
      <c r="F608" s="510"/>
      <c r="G608" s="13">
        <v>40</v>
      </c>
      <c r="H608" s="296"/>
      <c r="I608" s="83">
        <v>4600</v>
      </c>
      <c r="J608" s="6">
        <f t="shared" si="157"/>
        <v>0</v>
      </c>
      <c r="K608" s="332">
        <f>Итого!$B$17</f>
        <v>0</v>
      </c>
      <c r="L608" s="8">
        <f t="shared" si="155"/>
        <v>4600</v>
      </c>
      <c r="M608" s="8">
        <f t="shared" si="156"/>
        <v>0</v>
      </c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  <c r="CJ608" s="62"/>
      <c r="CK608" s="62"/>
      <c r="CL608" s="62"/>
    </row>
    <row r="609" spans="1:90" s="361" customFormat="1" ht="15" customHeight="1">
      <c r="A609" s="507"/>
      <c r="B609" s="517"/>
      <c r="C609" s="518"/>
      <c r="D609" s="517"/>
      <c r="E609" s="518"/>
      <c r="F609" s="510"/>
      <c r="G609" s="13">
        <v>42</v>
      </c>
      <c r="H609" s="296"/>
      <c r="I609" s="83">
        <v>4600</v>
      </c>
      <c r="J609" s="6">
        <f t="shared" si="157"/>
        <v>0</v>
      </c>
      <c r="K609" s="332">
        <f>Итого!$B$17</f>
        <v>0</v>
      </c>
      <c r="L609" s="8">
        <f t="shared" si="155"/>
        <v>4600</v>
      </c>
      <c r="M609" s="8">
        <f t="shared" si="156"/>
        <v>0</v>
      </c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</row>
    <row r="610" spans="1:90" s="361" customFormat="1" ht="15" customHeight="1">
      <c r="A610" s="507"/>
      <c r="B610" s="517"/>
      <c r="C610" s="518"/>
      <c r="D610" s="517"/>
      <c r="E610" s="518"/>
      <c r="F610" s="510"/>
      <c r="G610" s="13">
        <v>44</v>
      </c>
      <c r="H610" s="296"/>
      <c r="I610" s="83">
        <v>4600</v>
      </c>
      <c r="J610" s="6">
        <f t="shared" si="157"/>
        <v>0</v>
      </c>
      <c r="K610" s="332">
        <f>Итого!$B$17</f>
        <v>0</v>
      </c>
      <c r="L610" s="8">
        <f t="shared" si="155"/>
        <v>4600</v>
      </c>
      <c r="M610" s="8">
        <f t="shared" si="156"/>
        <v>0</v>
      </c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  <c r="CJ610" s="62"/>
      <c r="CK610" s="62"/>
      <c r="CL610" s="62"/>
    </row>
    <row r="611" spans="1:90" s="361" customFormat="1" ht="15" customHeight="1">
      <c r="A611" s="507"/>
      <c r="B611" s="517"/>
      <c r="C611" s="518"/>
      <c r="D611" s="517"/>
      <c r="E611" s="518"/>
      <c r="F611" s="510"/>
      <c r="G611" s="13">
        <v>46</v>
      </c>
      <c r="H611" s="296"/>
      <c r="I611" s="83">
        <v>4600</v>
      </c>
      <c r="J611" s="6">
        <f t="shared" si="157"/>
        <v>0</v>
      </c>
      <c r="K611" s="332">
        <f>Итого!$B$17</f>
        <v>0</v>
      </c>
      <c r="L611" s="8">
        <f t="shared" si="155"/>
        <v>4600</v>
      </c>
      <c r="M611" s="8">
        <f t="shared" si="156"/>
        <v>0</v>
      </c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  <c r="CJ611" s="62"/>
      <c r="CK611" s="62"/>
      <c r="CL611" s="62"/>
    </row>
    <row r="612" spans="1:90" s="361" customFormat="1" ht="15" customHeight="1">
      <c r="A612" s="507"/>
      <c r="B612" s="517"/>
      <c r="C612" s="518"/>
      <c r="D612" s="517"/>
      <c r="E612" s="518"/>
      <c r="F612" s="510"/>
      <c r="G612" s="13">
        <v>48</v>
      </c>
      <c r="H612" s="296"/>
      <c r="I612" s="83">
        <v>4600</v>
      </c>
      <c r="J612" s="6">
        <f t="shared" si="157"/>
        <v>0</v>
      </c>
      <c r="K612" s="332">
        <f>Итого!$B$17</f>
        <v>0</v>
      </c>
      <c r="L612" s="8">
        <f t="shared" si="155"/>
        <v>4600</v>
      </c>
      <c r="M612" s="8">
        <f t="shared" si="156"/>
        <v>0</v>
      </c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  <c r="CJ612" s="62"/>
      <c r="CK612" s="62"/>
      <c r="CL612" s="62"/>
    </row>
    <row r="613" spans="1:90" s="361" customFormat="1" ht="15" customHeight="1">
      <c r="A613" s="507"/>
      <c r="B613" s="517"/>
      <c r="C613" s="518"/>
      <c r="D613" s="517"/>
      <c r="E613" s="518"/>
      <c r="F613" s="510"/>
      <c r="G613" s="13">
        <v>50</v>
      </c>
      <c r="H613" s="296"/>
      <c r="I613" s="83">
        <v>4600</v>
      </c>
      <c r="J613" s="6">
        <f t="shared" si="157"/>
        <v>0</v>
      </c>
      <c r="K613" s="332">
        <f>Итого!$B$17</f>
        <v>0</v>
      </c>
      <c r="L613" s="8">
        <f t="shared" si="155"/>
        <v>4600</v>
      </c>
      <c r="M613" s="8">
        <f t="shared" si="156"/>
        <v>0</v>
      </c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  <c r="CJ613" s="62"/>
      <c r="CK613" s="62"/>
      <c r="CL613" s="62"/>
    </row>
    <row r="614" spans="1:90" s="361" customFormat="1" ht="15" customHeight="1">
      <c r="A614" s="507"/>
      <c r="B614" s="517"/>
      <c r="C614" s="518"/>
      <c r="D614" s="517"/>
      <c r="E614" s="518"/>
      <c r="F614" s="510"/>
      <c r="G614" s="13">
        <v>52</v>
      </c>
      <c r="H614" s="296"/>
      <c r="I614" s="83">
        <v>4600</v>
      </c>
      <c r="J614" s="6">
        <f t="shared" si="157"/>
        <v>0</v>
      </c>
      <c r="K614" s="332">
        <f>Итого!$B$17</f>
        <v>0</v>
      </c>
      <c r="L614" s="8">
        <f t="shared" si="155"/>
        <v>4600</v>
      </c>
      <c r="M614" s="8">
        <f t="shared" si="156"/>
        <v>0</v>
      </c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  <c r="CJ614" s="62"/>
      <c r="CK614" s="62"/>
      <c r="CL614" s="62"/>
    </row>
    <row r="615" spans="1:90" s="361" customFormat="1" ht="15" customHeight="1">
      <c r="A615" s="507"/>
      <c r="B615" s="517"/>
      <c r="C615" s="518"/>
      <c r="D615" s="517"/>
      <c r="E615" s="518"/>
      <c r="F615" s="510"/>
      <c r="G615" s="13">
        <v>54</v>
      </c>
      <c r="H615" s="296"/>
      <c r="I615" s="83">
        <v>4600</v>
      </c>
      <c r="J615" s="6">
        <f>I615*H615</f>
        <v>0</v>
      </c>
      <c r="K615" s="332">
        <f>Итого!$B$17</f>
        <v>0</v>
      </c>
      <c r="L615" s="8">
        <f t="shared" si="155"/>
        <v>4600</v>
      </c>
      <c r="M615" s="8">
        <f t="shared" si="156"/>
        <v>0</v>
      </c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  <c r="CJ615" s="62"/>
      <c r="CK615" s="62"/>
      <c r="CL615" s="62"/>
    </row>
    <row r="616" spans="1:90" s="361" customFormat="1" ht="15" customHeight="1">
      <c r="A616" s="507"/>
      <c r="B616" s="517"/>
      <c r="C616" s="518"/>
      <c r="D616" s="517"/>
      <c r="E616" s="518"/>
      <c r="F616" s="510"/>
      <c r="G616" s="13">
        <v>56</v>
      </c>
      <c r="H616" s="296"/>
      <c r="I616" s="83">
        <v>4600</v>
      </c>
      <c r="J616" s="6">
        <f>I616*H616</f>
        <v>0</v>
      </c>
      <c r="K616" s="332">
        <f>Итого!$B$17</f>
        <v>0</v>
      </c>
      <c r="L616" s="8">
        <f t="shared" si="155"/>
        <v>4600</v>
      </c>
      <c r="M616" s="8">
        <f t="shared" si="156"/>
        <v>0</v>
      </c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  <c r="CJ616" s="62"/>
      <c r="CK616" s="62"/>
      <c r="CL616" s="62"/>
    </row>
    <row r="617" spans="1:90" s="361" customFormat="1" ht="15" customHeight="1">
      <c r="A617" s="506" t="s">
        <v>767</v>
      </c>
      <c r="B617" s="528" t="s">
        <v>765</v>
      </c>
      <c r="C617" s="516"/>
      <c r="D617" s="515" t="s">
        <v>578</v>
      </c>
      <c r="E617" s="516"/>
      <c r="F617" s="595"/>
      <c r="G617" s="5"/>
      <c r="H617" s="253">
        <f>SUM(H618:H629)</f>
        <v>0</v>
      </c>
      <c r="I617" s="5"/>
      <c r="J617" s="5">
        <f>SUM(J618:J629)</f>
        <v>0</v>
      </c>
      <c r="K617" s="68"/>
      <c r="L617" s="10"/>
      <c r="M617" s="7">
        <f>SUM(M618:M629)</f>
        <v>0</v>
      </c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  <c r="CJ617" s="62"/>
      <c r="CK617" s="62"/>
      <c r="CL617" s="62"/>
    </row>
    <row r="618" spans="1:90" s="361" customFormat="1" ht="15" customHeight="1">
      <c r="A618" s="507"/>
      <c r="B618" s="517"/>
      <c r="C618" s="518"/>
      <c r="D618" s="517"/>
      <c r="E618" s="518"/>
      <c r="F618" s="510"/>
      <c r="G618" s="13">
        <v>34</v>
      </c>
      <c r="H618" s="296"/>
      <c r="I618" s="83">
        <v>4600</v>
      </c>
      <c r="J618" s="6">
        <f>I618*H618</f>
        <v>0</v>
      </c>
      <c r="K618" s="332">
        <f>Итого!$B$17</f>
        <v>0</v>
      </c>
      <c r="L618" s="8">
        <f t="shared" ref="L618:L629" si="158">PRODUCT(I618,1-K618)</f>
        <v>4600</v>
      </c>
      <c r="M618" s="8">
        <f t="shared" ref="M618:M629" si="159">L618*H618</f>
        <v>0</v>
      </c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  <c r="CJ618" s="62"/>
      <c r="CK618" s="62"/>
      <c r="CL618" s="62"/>
    </row>
    <row r="619" spans="1:90" s="361" customFormat="1" ht="15" customHeight="1">
      <c r="A619" s="507"/>
      <c r="B619" s="517"/>
      <c r="C619" s="518"/>
      <c r="D619" s="517"/>
      <c r="E619" s="518"/>
      <c r="F619" s="510"/>
      <c r="G619" s="13">
        <v>36</v>
      </c>
      <c r="H619" s="296"/>
      <c r="I619" s="83">
        <v>4600</v>
      </c>
      <c r="J619" s="6">
        <f t="shared" ref="J619:J627" si="160">I619*H619</f>
        <v>0</v>
      </c>
      <c r="K619" s="332">
        <f>Итого!$B$17</f>
        <v>0</v>
      </c>
      <c r="L619" s="8">
        <f t="shared" si="158"/>
        <v>4600</v>
      </c>
      <c r="M619" s="8">
        <f t="shared" si="159"/>
        <v>0</v>
      </c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  <c r="CJ619" s="62"/>
      <c r="CK619" s="62"/>
      <c r="CL619" s="62"/>
    </row>
    <row r="620" spans="1:90" s="361" customFormat="1" ht="15" customHeight="1">
      <c r="A620" s="507"/>
      <c r="B620" s="517"/>
      <c r="C620" s="518"/>
      <c r="D620" s="517"/>
      <c r="E620" s="518"/>
      <c r="F620" s="510"/>
      <c r="G620" s="13">
        <v>38</v>
      </c>
      <c r="H620" s="296"/>
      <c r="I620" s="83">
        <v>4600</v>
      </c>
      <c r="J620" s="6">
        <f t="shared" si="160"/>
        <v>0</v>
      </c>
      <c r="K620" s="332">
        <f>Итого!$B$17</f>
        <v>0</v>
      </c>
      <c r="L620" s="8">
        <f t="shared" si="158"/>
        <v>4600</v>
      </c>
      <c r="M620" s="8">
        <f t="shared" si="159"/>
        <v>0</v>
      </c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  <c r="CJ620" s="62"/>
      <c r="CK620" s="62"/>
      <c r="CL620" s="62"/>
    </row>
    <row r="621" spans="1:90" s="361" customFormat="1" ht="15" customHeight="1">
      <c r="A621" s="507"/>
      <c r="B621" s="517"/>
      <c r="C621" s="518"/>
      <c r="D621" s="517"/>
      <c r="E621" s="518"/>
      <c r="F621" s="510"/>
      <c r="G621" s="13">
        <v>40</v>
      </c>
      <c r="H621" s="296"/>
      <c r="I621" s="83">
        <v>4600</v>
      </c>
      <c r="J621" s="6">
        <f t="shared" si="160"/>
        <v>0</v>
      </c>
      <c r="K621" s="332">
        <f>Итого!$B$17</f>
        <v>0</v>
      </c>
      <c r="L621" s="8">
        <f t="shared" si="158"/>
        <v>4600</v>
      </c>
      <c r="M621" s="8">
        <f t="shared" si="159"/>
        <v>0</v>
      </c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  <c r="CJ621" s="62"/>
      <c r="CK621" s="62"/>
      <c r="CL621" s="62"/>
    </row>
    <row r="622" spans="1:90" s="361" customFormat="1" ht="15" customHeight="1">
      <c r="A622" s="507"/>
      <c r="B622" s="517"/>
      <c r="C622" s="518"/>
      <c r="D622" s="517"/>
      <c r="E622" s="518"/>
      <c r="F622" s="510"/>
      <c r="G622" s="13">
        <v>42</v>
      </c>
      <c r="H622" s="296"/>
      <c r="I622" s="83">
        <v>4600</v>
      </c>
      <c r="J622" s="6">
        <f t="shared" si="160"/>
        <v>0</v>
      </c>
      <c r="K622" s="332">
        <f>Итого!$B$17</f>
        <v>0</v>
      </c>
      <c r="L622" s="8">
        <f t="shared" si="158"/>
        <v>4600</v>
      </c>
      <c r="M622" s="8">
        <f t="shared" si="159"/>
        <v>0</v>
      </c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  <c r="CJ622" s="62"/>
      <c r="CK622" s="62"/>
      <c r="CL622" s="62"/>
    </row>
    <row r="623" spans="1:90" s="361" customFormat="1" ht="15" customHeight="1">
      <c r="A623" s="507"/>
      <c r="B623" s="517"/>
      <c r="C623" s="518"/>
      <c r="D623" s="517"/>
      <c r="E623" s="518"/>
      <c r="F623" s="510"/>
      <c r="G623" s="13">
        <v>44</v>
      </c>
      <c r="H623" s="296"/>
      <c r="I623" s="83">
        <v>4600</v>
      </c>
      <c r="J623" s="6">
        <f t="shared" si="160"/>
        <v>0</v>
      </c>
      <c r="K623" s="332">
        <f>Итого!$B$17</f>
        <v>0</v>
      </c>
      <c r="L623" s="8">
        <f t="shared" si="158"/>
        <v>4600</v>
      </c>
      <c r="M623" s="8">
        <f t="shared" si="159"/>
        <v>0</v>
      </c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  <c r="CJ623" s="62"/>
      <c r="CK623" s="62"/>
      <c r="CL623" s="62"/>
    </row>
    <row r="624" spans="1:90" s="361" customFormat="1" ht="15" customHeight="1">
      <c r="A624" s="507"/>
      <c r="B624" s="517"/>
      <c r="C624" s="518"/>
      <c r="D624" s="517"/>
      <c r="E624" s="518"/>
      <c r="F624" s="510"/>
      <c r="G624" s="13">
        <v>46</v>
      </c>
      <c r="H624" s="296"/>
      <c r="I624" s="83">
        <v>4600</v>
      </c>
      <c r="J624" s="6">
        <f t="shared" si="160"/>
        <v>0</v>
      </c>
      <c r="K624" s="332">
        <f>Итого!$B$17</f>
        <v>0</v>
      </c>
      <c r="L624" s="8">
        <f t="shared" si="158"/>
        <v>4600</v>
      </c>
      <c r="M624" s="8">
        <f t="shared" si="159"/>
        <v>0</v>
      </c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  <c r="CJ624" s="62"/>
      <c r="CK624" s="62"/>
      <c r="CL624" s="62"/>
    </row>
    <row r="625" spans="1:90" s="361" customFormat="1" ht="15" customHeight="1">
      <c r="A625" s="507"/>
      <c r="B625" s="517"/>
      <c r="C625" s="518"/>
      <c r="D625" s="517"/>
      <c r="E625" s="518"/>
      <c r="F625" s="510"/>
      <c r="G625" s="13">
        <v>48</v>
      </c>
      <c r="H625" s="296"/>
      <c r="I625" s="83">
        <v>4600</v>
      </c>
      <c r="J625" s="6">
        <f t="shared" si="160"/>
        <v>0</v>
      </c>
      <c r="K625" s="332">
        <f>Итого!$B$17</f>
        <v>0</v>
      </c>
      <c r="L625" s="8">
        <f t="shared" si="158"/>
        <v>4600</v>
      </c>
      <c r="M625" s="8">
        <f t="shared" si="159"/>
        <v>0</v>
      </c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  <c r="CJ625" s="62"/>
      <c r="CK625" s="62"/>
      <c r="CL625" s="62"/>
    </row>
    <row r="626" spans="1:90" s="361" customFormat="1" ht="15" customHeight="1">
      <c r="A626" s="507"/>
      <c r="B626" s="517"/>
      <c r="C626" s="518"/>
      <c r="D626" s="517"/>
      <c r="E626" s="518"/>
      <c r="F626" s="510"/>
      <c r="G626" s="13">
        <v>50</v>
      </c>
      <c r="H626" s="296"/>
      <c r="I626" s="83">
        <v>4600</v>
      </c>
      <c r="J626" s="6">
        <f t="shared" si="160"/>
        <v>0</v>
      </c>
      <c r="K626" s="332">
        <f>Итого!$B$17</f>
        <v>0</v>
      </c>
      <c r="L626" s="8">
        <f t="shared" si="158"/>
        <v>4600</v>
      </c>
      <c r="M626" s="8">
        <f t="shared" si="159"/>
        <v>0</v>
      </c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  <c r="CJ626" s="62"/>
      <c r="CK626" s="62"/>
      <c r="CL626" s="62"/>
    </row>
    <row r="627" spans="1:90" s="361" customFormat="1" ht="15" customHeight="1">
      <c r="A627" s="507"/>
      <c r="B627" s="517"/>
      <c r="C627" s="518"/>
      <c r="D627" s="517"/>
      <c r="E627" s="518"/>
      <c r="F627" s="510"/>
      <c r="G627" s="13">
        <v>52</v>
      </c>
      <c r="H627" s="296"/>
      <c r="I627" s="83">
        <v>4600</v>
      </c>
      <c r="J627" s="6">
        <f t="shared" si="160"/>
        <v>0</v>
      </c>
      <c r="K627" s="332">
        <f>Итого!$B$17</f>
        <v>0</v>
      </c>
      <c r="L627" s="8">
        <f t="shared" si="158"/>
        <v>4600</v>
      </c>
      <c r="M627" s="8">
        <f t="shared" si="159"/>
        <v>0</v>
      </c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  <c r="CJ627" s="62"/>
      <c r="CK627" s="62"/>
      <c r="CL627" s="62"/>
    </row>
    <row r="628" spans="1:90" s="361" customFormat="1" ht="15" customHeight="1">
      <c r="A628" s="507"/>
      <c r="B628" s="517"/>
      <c r="C628" s="518"/>
      <c r="D628" s="517"/>
      <c r="E628" s="518"/>
      <c r="F628" s="510"/>
      <c r="G628" s="13">
        <v>54</v>
      </c>
      <c r="H628" s="296"/>
      <c r="I628" s="83">
        <v>4600</v>
      </c>
      <c r="J628" s="6">
        <f>I628*H628</f>
        <v>0</v>
      </c>
      <c r="K628" s="332">
        <f>Итого!$B$17</f>
        <v>0</v>
      </c>
      <c r="L628" s="8">
        <f t="shared" si="158"/>
        <v>4600</v>
      </c>
      <c r="M628" s="8">
        <f t="shared" si="159"/>
        <v>0</v>
      </c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  <c r="CJ628" s="62"/>
      <c r="CK628" s="62"/>
      <c r="CL628" s="62"/>
    </row>
    <row r="629" spans="1:90" s="361" customFormat="1" ht="15" customHeight="1">
      <c r="A629" s="507"/>
      <c r="B629" s="517"/>
      <c r="C629" s="518"/>
      <c r="D629" s="517"/>
      <c r="E629" s="518"/>
      <c r="F629" s="510"/>
      <c r="G629" s="13">
        <v>56</v>
      </c>
      <c r="H629" s="296"/>
      <c r="I629" s="83">
        <v>4600</v>
      </c>
      <c r="J629" s="6">
        <f>I629*H629</f>
        <v>0</v>
      </c>
      <c r="K629" s="332">
        <f>Итого!$B$17</f>
        <v>0</v>
      </c>
      <c r="L629" s="8">
        <f t="shared" si="158"/>
        <v>4600</v>
      </c>
      <c r="M629" s="8">
        <f t="shared" si="159"/>
        <v>0</v>
      </c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  <c r="CJ629" s="62"/>
      <c r="CK629" s="62"/>
      <c r="CL629" s="62"/>
    </row>
    <row r="630" spans="1:90" s="361" customFormat="1" ht="15" customHeight="1">
      <c r="A630" s="506" t="s">
        <v>766</v>
      </c>
      <c r="B630" s="528" t="s">
        <v>765</v>
      </c>
      <c r="C630" s="516"/>
      <c r="D630" s="515" t="s">
        <v>578</v>
      </c>
      <c r="E630" s="516"/>
      <c r="F630" s="595"/>
      <c r="G630" s="5"/>
      <c r="H630" s="253">
        <f>SUM(H631:H642)</f>
        <v>0</v>
      </c>
      <c r="I630" s="5"/>
      <c r="J630" s="5">
        <f>SUM(J631:J642)</f>
        <v>0</v>
      </c>
      <c r="K630" s="68"/>
      <c r="L630" s="10"/>
      <c r="M630" s="7">
        <f>SUM(M631:M642)</f>
        <v>0</v>
      </c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  <c r="CJ630" s="62"/>
      <c r="CK630" s="62"/>
      <c r="CL630" s="62"/>
    </row>
    <row r="631" spans="1:90" s="361" customFormat="1" ht="15" customHeight="1">
      <c r="A631" s="507"/>
      <c r="B631" s="517"/>
      <c r="C631" s="518"/>
      <c r="D631" s="517"/>
      <c r="E631" s="518"/>
      <c r="F631" s="510"/>
      <c r="G631" s="13">
        <v>34</v>
      </c>
      <c r="H631" s="296"/>
      <c r="I631" s="83">
        <v>4600</v>
      </c>
      <c r="J631" s="6">
        <f>I631*H631</f>
        <v>0</v>
      </c>
      <c r="K631" s="332">
        <f>Итого!$B$17</f>
        <v>0</v>
      </c>
      <c r="L631" s="8">
        <f t="shared" ref="L631:L642" si="161">PRODUCT(I631,1-K631)</f>
        <v>4600</v>
      </c>
      <c r="M631" s="8">
        <f t="shared" ref="M631:M642" si="162">L631*H631</f>
        <v>0</v>
      </c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  <c r="CJ631" s="62"/>
      <c r="CK631" s="62"/>
      <c r="CL631" s="62"/>
    </row>
    <row r="632" spans="1:90" s="361" customFormat="1" ht="15" customHeight="1">
      <c r="A632" s="507"/>
      <c r="B632" s="517"/>
      <c r="C632" s="518"/>
      <c r="D632" s="517"/>
      <c r="E632" s="518"/>
      <c r="F632" s="510"/>
      <c r="G632" s="13">
        <v>36</v>
      </c>
      <c r="H632" s="296"/>
      <c r="I632" s="83">
        <v>4600</v>
      </c>
      <c r="J632" s="6">
        <f t="shared" ref="J632:J640" si="163">I632*H632</f>
        <v>0</v>
      </c>
      <c r="K632" s="332">
        <f>Итого!$B$17</f>
        <v>0</v>
      </c>
      <c r="L632" s="8">
        <f t="shared" si="161"/>
        <v>4600</v>
      </c>
      <c r="M632" s="8">
        <f t="shared" si="162"/>
        <v>0</v>
      </c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  <c r="CJ632" s="62"/>
      <c r="CK632" s="62"/>
      <c r="CL632" s="62"/>
    </row>
    <row r="633" spans="1:90" s="361" customFormat="1" ht="15" customHeight="1">
      <c r="A633" s="507"/>
      <c r="B633" s="517"/>
      <c r="C633" s="518"/>
      <c r="D633" s="517"/>
      <c r="E633" s="518"/>
      <c r="F633" s="510"/>
      <c r="G633" s="13">
        <v>38</v>
      </c>
      <c r="H633" s="296"/>
      <c r="I633" s="83">
        <v>4600</v>
      </c>
      <c r="J633" s="6">
        <f t="shared" si="163"/>
        <v>0</v>
      </c>
      <c r="K633" s="332">
        <f>Итого!$B$17</f>
        <v>0</v>
      </c>
      <c r="L633" s="8">
        <f t="shared" si="161"/>
        <v>4600</v>
      </c>
      <c r="M633" s="8">
        <f t="shared" si="162"/>
        <v>0</v>
      </c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  <c r="CJ633" s="62"/>
      <c r="CK633" s="62"/>
      <c r="CL633" s="62"/>
    </row>
    <row r="634" spans="1:90" s="361" customFormat="1" ht="15" customHeight="1">
      <c r="A634" s="507"/>
      <c r="B634" s="517"/>
      <c r="C634" s="518"/>
      <c r="D634" s="517"/>
      <c r="E634" s="518"/>
      <c r="F634" s="510"/>
      <c r="G634" s="13">
        <v>40</v>
      </c>
      <c r="H634" s="296"/>
      <c r="I634" s="83">
        <v>4600</v>
      </c>
      <c r="J634" s="6">
        <f t="shared" si="163"/>
        <v>0</v>
      </c>
      <c r="K634" s="332">
        <f>Итого!$B$17</f>
        <v>0</v>
      </c>
      <c r="L634" s="8">
        <f t="shared" si="161"/>
        <v>4600</v>
      </c>
      <c r="M634" s="8">
        <f t="shared" si="162"/>
        <v>0</v>
      </c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</row>
    <row r="635" spans="1:90" s="361" customFormat="1" ht="15" customHeight="1">
      <c r="A635" s="507"/>
      <c r="B635" s="517"/>
      <c r="C635" s="518"/>
      <c r="D635" s="517"/>
      <c r="E635" s="518"/>
      <c r="F635" s="510"/>
      <c r="G635" s="13">
        <v>42</v>
      </c>
      <c r="H635" s="296"/>
      <c r="I635" s="83">
        <v>4600</v>
      </c>
      <c r="J635" s="6">
        <f t="shared" si="163"/>
        <v>0</v>
      </c>
      <c r="K635" s="332">
        <f>Итого!$B$17</f>
        <v>0</v>
      </c>
      <c r="L635" s="8">
        <f t="shared" si="161"/>
        <v>4600</v>
      </c>
      <c r="M635" s="8">
        <f t="shared" si="162"/>
        <v>0</v>
      </c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  <c r="CJ635" s="62"/>
      <c r="CK635" s="62"/>
      <c r="CL635" s="62"/>
    </row>
    <row r="636" spans="1:90" s="361" customFormat="1" ht="15" customHeight="1">
      <c r="A636" s="507"/>
      <c r="B636" s="517"/>
      <c r="C636" s="518"/>
      <c r="D636" s="517"/>
      <c r="E636" s="518"/>
      <c r="F636" s="510"/>
      <c r="G636" s="13">
        <v>44</v>
      </c>
      <c r="H636" s="296"/>
      <c r="I636" s="83">
        <v>4600</v>
      </c>
      <c r="J636" s="6">
        <f t="shared" si="163"/>
        <v>0</v>
      </c>
      <c r="K636" s="332">
        <f>Итого!$B$17</f>
        <v>0</v>
      </c>
      <c r="L636" s="8">
        <f t="shared" si="161"/>
        <v>4600</v>
      </c>
      <c r="M636" s="8">
        <f t="shared" si="162"/>
        <v>0</v>
      </c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  <c r="CJ636" s="62"/>
      <c r="CK636" s="62"/>
      <c r="CL636" s="62"/>
    </row>
    <row r="637" spans="1:90" s="361" customFormat="1" ht="15" customHeight="1">
      <c r="A637" s="507"/>
      <c r="B637" s="517"/>
      <c r="C637" s="518"/>
      <c r="D637" s="517"/>
      <c r="E637" s="518"/>
      <c r="F637" s="510"/>
      <c r="G637" s="13">
        <v>46</v>
      </c>
      <c r="H637" s="296"/>
      <c r="I637" s="83">
        <v>4600</v>
      </c>
      <c r="J637" s="6">
        <f t="shared" si="163"/>
        <v>0</v>
      </c>
      <c r="K637" s="332">
        <f>Итого!$B$17</f>
        <v>0</v>
      </c>
      <c r="L637" s="8">
        <f t="shared" si="161"/>
        <v>4600</v>
      </c>
      <c r="M637" s="8">
        <f t="shared" si="162"/>
        <v>0</v>
      </c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  <c r="CJ637" s="62"/>
      <c r="CK637" s="62"/>
      <c r="CL637" s="62"/>
    </row>
    <row r="638" spans="1:90" s="361" customFormat="1" ht="15" customHeight="1">
      <c r="A638" s="507"/>
      <c r="B638" s="517"/>
      <c r="C638" s="518"/>
      <c r="D638" s="517"/>
      <c r="E638" s="518"/>
      <c r="F638" s="510"/>
      <c r="G638" s="13">
        <v>48</v>
      </c>
      <c r="H638" s="296"/>
      <c r="I638" s="83">
        <v>4600</v>
      </c>
      <c r="J638" s="6">
        <f t="shared" si="163"/>
        <v>0</v>
      </c>
      <c r="K638" s="332">
        <f>Итого!$B$17</f>
        <v>0</v>
      </c>
      <c r="L638" s="8">
        <f t="shared" si="161"/>
        <v>4600</v>
      </c>
      <c r="M638" s="8">
        <f t="shared" si="162"/>
        <v>0</v>
      </c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  <c r="CJ638" s="62"/>
      <c r="CK638" s="62"/>
      <c r="CL638" s="62"/>
    </row>
    <row r="639" spans="1:90" s="361" customFormat="1" ht="15" customHeight="1">
      <c r="A639" s="507"/>
      <c r="B639" s="517"/>
      <c r="C639" s="518"/>
      <c r="D639" s="517"/>
      <c r="E639" s="518"/>
      <c r="F639" s="510"/>
      <c r="G639" s="13">
        <v>50</v>
      </c>
      <c r="H639" s="296"/>
      <c r="I639" s="83">
        <v>4600</v>
      </c>
      <c r="J639" s="6">
        <f t="shared" si="163"/>
        <v>0</v>
      </c>
      <c r="K639" s="332">
        <f>Итого!$B$17</f>
        <v>0</v>
      </c>
      <c r="L639" s="8">
        <f t="shared" si="161"/>
        <v>4600</v>
      </c>
      <c r="M639" s="8">
        <f t="shared" si="162"/>
        <v>0</v>
      </c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  <c r="CJ639" s="62"/>
      <c r="CK639" s="62"/>
      <c r="CL639" s="62"/>
    </row>
    <row r="640" spans="1:90" s="361" customFormat="1" ht="15" customHeight="1">
      <c r="A640" s="507"/>
      <c r="B640" s="517"/>
      <c r="C640" s="518"/>
      <c r="D640" s="517"/>
      <c r="E640" s="518"/>
      <c r="F640" s="510"/>
      <c r="G640" s="13">
        <v>52</v>
      </c>
      <c r="H640" s="296"/>
      <c r="I640" s="83">
        <v>4600</v>
      </c>
      <c r="J640" s="6">
        <f t="shared" si="163"/>
        <v>0</v>
      </c>
      <c r="K640" s="332">
        <f>Итого!$B$17</f>
        <v>0</v>
      </c>
      <c r="L640" s="8">
        <f t="shared" si="161"/>
        <v>4600</v>
      </c>
      <c r="M640" s="8">
        <f t="shared" si="162"/>
        <v>0</v>
      </c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</row>
    <row r="641" spans="1:90" s="361" customFormat="1" ht="15" customHeight="1">
      <c r="A641" s="507"/>
      <c r="B641" s="517"/>
      <c r="C641" s="518"/>
      <c r="D641" s="517"/>
      <c r="E641" s="518"/>
      <c r="F641" s="510"/>
      <c r="G641" s="13">
        <v>54</v>
      </c>
      <c r="H641" s="296"/>
      <c r="I641" s="83">
        <v>4600</v>
      </c>
      <c r="J641" s="6">
        <f>I641*H641</f>
        <v>0</v>
      </c>
      <c r="K641" s="332">
        <f>Итого!$B$17</f>
        <v>0</v>
      </c>
      <c r="L641" s="8">
        <f t="shared" si="161"/>
        <v>4600</v>
      </c>
      <c r="M641" s="8">
        <f t="shared" si="162"/>
        <v>0</v>
      </c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  <c r="CJ641" s="62"/>
      <c r="CK641" s="62"/>
      <c r="CL641" s="62"/>
    </row>
    <row r="642" spans="1:90" s="361" customFormat="1" ht="15" customHeight="1">
      <c r="A642" s="507"/>
      <c r="B642" s="517"/>
      <c r="C642" s="518"/>
      <c r="D642" s="517"/>
      <c r="E642" s="518"/>
      <c r="F642" s="510"/>
      <c r="G642" s="13">
        <v>56</v>
      </c>
      <c r="H642" s="296"/>
      <c r="I642" s="83">
        <v>4600</v>
      </c>
      <c r="J642" s="6">
        <f>I642*H642</f>
        <v>0</v>
      </c>
      <c r="K642" s="332">
        <f>Итого!$B$17</f>
        <v>0</v>
      </c>
      <c r="L642" s="8">
        <f t="shared" si="161"/>
        <v>4600</v>
      </c>
      <c r="M642" s="8">
        <f t="shared" si="162"/>
        <v>0</v>
      </c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  <c r="CJ642" s="62"/>
      <c r="CK642" s="62"/>
      <c r="CL642" s="62"/>
    </row>
    <row r="643" spans="1:90" ht="15" customHeight="1">
      <c r="A643" s="506" t="s">
        <v>643</v>
      </c>
      <c r="B643" s="528" t="s">
        <v>636</v>
      </c>
      <c r="C643" s="516"/>
      <c r="D643" s="515" t="s">
        <v>578</v>
      </c>
      <c r="E643" s="516"/>
      <c r="F643" s="595"/>
      <c r="G643" s="5"/>
      <c r="H643" s="253">
        <f>SUM(H644:H655)</f>
        <v>0</v>
      </c>
      <c r="I643" s="5"/>
      <c r="J643" s="5">
        <f>SUM(J644:J655)</f>
        <v>0</v>
      </c>
      <c r="K643" s="68"/>
      <c r="L643" s="10"/>
      <c r="M643" s="7">
        <f>SUM(M644:M655)</f>
        <v>0</v>
      </c>
      <c r="N643" s="61"/>
    </row>
    <row r="644" spans="1:90" s="3" customFormat="1" ht="15" customHeight="1">
      <c r="A644" s="507"/>
      <c r="B644" s="517"/>
      <c r="C644" s="518"/>
      <c r="D644" s="517"/>
      <c r="E644" s="518"/>
      <c r="F644" s="510"/>
      <c r="G644" s="13">
        <v>34</v>
      </c>
      <c r="H644" s="296"/>
      <c r="I644" s="83">
        <v>3600</v>
      </c>
      <c r="J644" s="6">
        <f>I644*H644</f>
        <v>0</v>
      </c>
      <c r="K644" s="332">
        <f>Итого!$B$17</f>
        <v>0</v>
      </c>
      <c r="L644" s="8">
        <f t="shared" ref="L644:L655" si="164">PRODUCT(I644,1-K644)</f>
        <v>3600</v>
      </c>
      <c r="M644" s="8">
        <f t="shared" ref="M644:M655" si="165">L644*H644</f>
        <v>0</v>
      </c>
      <c r="N644" s="62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</row>
    <row r="645" spans="1:90" ht="15" customHeight="1">
      <c r="A645" s="507"/>
      <c r="B645" s="517"/>
      <c r="C645" s="518"/>
      <c r="D645" s="517"/>
      <c r="E645" s="518"/>
      <c r="F645" s="510"/>
      <c r="G645" s="13">
        <v>36</v>
      </c>
      <c r="H645" s="296"/>
      <c r="I645" s="83">
        <v>3600</v>
      </c>
      <c r="J645" s="6">
        <f t="shared" ref="J645:J653" si="166">I645*H645</f>
        <v>0</v>
      </c>
      <c r="K645" s="332">
        <f>Итого!$B$17</f>
        <v>0</v>
      </c>
      <c r="L645" s="8">
        <f t="shared" si="164"/>
        <v>3600</v>
      </c>
      <c r="M645" s="8">
        <f t="shared" si="165"/>
        <v>0</v>
      </c>
    </row>
    <row r="646" spans="1:90" ht="15" customHeight="1">
      <c r="A646" s="507"/>
      <c r="B646" s="517"/>
      <c r="C646" s="518"/>
      <c r="D646" s="517"/>
      <c r="E646" s="518"/>
      <c r="F646" s="510"/>
      <c r="G646" s="13">
        <v>38</v>
      </c>
      <c r="H646" s="296"/>
      <c r="I646" s="83">
        <v>3600</v>
      </c>
      <c r="J646" s="6">
        <f t="shared" si="166"/>
        <v>0</v>
      </c>
      <c r="K646" s="332">
        <f>Итого!$B$17</f>
        <v>0</v>
      </c>
      <c r="L646" s="8">
        <f t="shared" si="164"/>
        <v>3600</v>
      </c>
      <c r="M646" s="8">
        <f t="shared" si="165"/>
        <v>0</v>
      </c>
      <c r="N646" s="61"/>
    </row>
    <row r="647" spans="1:90" s="3" customFormat="1" ht="15" customHeight="1">
      <c r="A647" s="507"/>
      <c r="B647" s="517"/>
      <c r="C647" s="518"/>
      <c r="D647" s="517"/>
      <c r="E647" s="518"/>
      <c r="F647" s="510"/>
      <c r="G647" s="13">
        <v>40</v>
      </c>
      <c r="H647" s="296"/>
      <c r="I647" s="83">
        <v>3600</v>
      </c>
      <c r="J647" s="6">
        <f t="shared" si="166"/>
        <v>0</v>
      </c>
      <c r="K647" s="332">
        <f>Итого!$B$17</f>
        <v>0</v>
      </c>
      <c r="L647" s="8">
        <f t="shared" si="164"/>
        <v>3600</v>
      </c>
      <c r="M647" s="8">
        <f t="shared" si="165"/>
        <v>0</v>
      </c>
      <c r="N647" s="62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</row>
    <row r="648" spans="1:90" ht="15" customHeight="1">
      <c r="A648" s="507"/>
      <c r="B648" s="517"/>
      <c r="C648" s="518"/>
      <c r="D648" s="517"/>
      <c r="E648" s="518"/>
      <c r="F648" s="510"/>
      <c r="G648" s="13">
        <v>42</v>
      </c>
      <c r="H648" s="296"/>
      <c r="I648" s="83">
        <v>3600</v>
      </c>
      <c r="J648" s="6">
        <f t="shared" si="166"/>
        <v>0</v>
      </c>
      <c r="K648" s="332">
        <f>Итого!$B$17</f>
        <v>0</v>
      </c>
      <c r="L648" s="8">
        <f t="shared" si="164"/>
        <v>3600</v>
      </c>
      <c r="M648" s="8">
        <f t="shared" si="165"/>
        <v>0</v>
      </c>
    </row>
    <row r="649" spans="1:90" ht="15" customHeight="1">
      <c r="A649" s="507"/>
      <c r="B649" s="517"/>
      <c r="C649" s="518"/>
      <c r="D649" s="517"/>
      <c r="E649" s="518"/>
      <c r="F649" s="510"/>
      <c r="G649" s="13">
        <v>44</v>
      </c>
      <c r="H649" s="296"/>
      <c r="I649" s="83">
        <v>3600</v>
      </c>
      <c r="J649" s="6">
        <f t="shared" si="166"/>
        <v>0</v>
      </c>
      <c r="K649" s="332">
        <f>Итого!$B$17</f>
        <v>0</v>
      </c>
      <c r="L649" s="8">
        <f t="shared" si="164"/>
        <v>3600</v>
      </c>
      <c r="M649" s="8">
        <f t="shared" si="165"/>
        <v>0</v>
      </c>
      <c r="N649" s="61"/>
    </row>
    <row r="650" spans="1:90" s="3" customFormat="1" ht="15" customHeight="1">
      <c r="A650" s="507"/>
      <c r="B650" s="517"/>
      <c r="C650" s="518"/>
      <c r="D650" s="517"/>
      <c r="E650" s="518"/>
      <c r="F650" s="510"/>
      <c r="G650" s="13">
        <v>46</v>
      </c>
      <c r="H650" s="296"/>
      <c r="I650" s="83">
        <v>3600</v>
      </c>
      <c r="J650" s="6">
        <f t="shared" si="166"/>
        <v>0</v>
      </c>
      <c r="K650" s="332">
        <f>Итого!$B$17</f>
        <v>0</v>
      </c>
      <c r="L650" s="8">
        <f t="shared" si="164"/>
        <v>3600</v>
      </c>
      <c r="M650" s="8">
        <f t="shared" si="165"/>
        <v>0</v>
      </c>
      <c r="N650" s="62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</row>
    <row r="651" spans="1:90" ht="15" customHeight="1">
      <c r="A651" s="507"/>
      <c r="B651" s="517"/>
      <c r="C651" s="518"/>
      <c r="D651" s="517"/>
      <c r="E651" s="518"/>
      <c r="F651" s="510"/>
      <c r="G651" s="13">
        <v>48</v>
      </c>
      <c r="H651" s="296"/>
      <c r="I651" s="83">
        <v>3600</v>
      </c>
      <c r="J651" s="6">
        <f t="shared" si="166"/>
        <v>0</v>
      </c>
      <c r="K651" s="332">
        <f>Итого!$B$17</f>
        <v>0</v>
      </c>
      <c r="L651" s="8">
        <f t="shared" si="164"/>
        <v>3600</v>
      </c>
      <c r="M651" s="8">
        <f t="shared" si="165"/>
        <v>0</v>
      </c>
    </row>
    <row r="652" spans="1:90" ht="15" customHeight="1">
      <c r="A652" s="507"/>
      <c r="B652" s="517"/>
      <c r="C652" s="518"/>
      <c r="D652" s="517"/>
      <c r="E652" s="518"/>
      <c r="F652" s="510"/>
      <c r="G652" s="13">
        <v>50</v>
      </c>
      <c r="H652" s="296"/>
      <c r="I652" s="83">
        <v>3600</v>
      </c>
      <c r="J652" s="6">
        <f t="shared" si="166"/>
        <v>0</v>
      </c>
      <c r="K652" s="332">
        <f>Итого!$B$17</f>
        <v>0</v>
      </c>
      <c r="L652" s="8">
        <f t="shared" si="164"/>
        <v>3600</v>
      </c>
      <c r="M652" s="8">
        <f t="shared" si="165"/>
        <v>0</v>
      </c>
    </row>
    <row r="653" spans="1:90" ht="15" customHeight="1">
      <c r="A653" s="507"/>
      <c r="B653" s="517"/>
      <c r="C653" s="518"/>
      <c r="D653" s="517"/>
      <c r="E653" s="518"/>
      <c r="F653" s="510"/>
      <c r="G653" s="13">
        <v>52</v>
      </c>
      <c r="H653" s="296"/>
      <c r="I653" s="83">
        <v>3600</v>
      </c>
      <c r="J653" s="6">
        <f t="shared" si="166"/>
        <v>0</v>
      </c>
      <c r="K653" s="332">
        <f>Итого!$B$17</f>
        <v>0</v>
      </c>
      <c r="L653" s="8">
        <f t="shared" si="164"/>
        <v>3600</v>
      </c>
      <c r="M653" s="8">
        <f t="shared" si="165"/>
        <v>0</v>
      </c>
      <c r="N653" s="61"/>
    </row>
    <row r="654" spans="1:90" s="14" customFormat="1" ht="15" customHeight="1">
      <c r="A654" s="507"/>
      <c r="B654" s="517"/>
      <c r="C654" s="518"/>
      <c r="D654" s="517"/>
      <c r="E654" s="518"/>
      <c r="F654" s="510"/>
      <c r="G654" s="13">
        <v>54</v>
      </c>
      <c r="H654" s="296"/>
      <c r="I654" s="83">
        <v>3600</v>
      </c>
      <c r="J654" s="6">
        <f>I654*H654</f>
        <v>0</v>
      </c>
      <c r="K654" s="332">
        <f>Итого!$B$17</f>
        <v>0</v>
      </c>
      <c r="L654" s="8">
        <f t="shared" si="164"/>
        <v>3600</v>
      </c>
      <c r="M654" s="8">
        <f t="shared" si="165"/>
        <v>0</v>
      </c>
      <c r="N654" s="62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</row>
    <row r="655" spans="1:90" ht="15" customHeight="1">
      <c r="A655" s="507"/>
      <c r="B655" s="517"/>
      <c r="C655" s="518"/>
      <c r="D655" s="517"/>
      <c r="E655" s="518"/>
      <c r="F655" s="510"/>
      <c r="G655" s="13">
        <v>56</v>
      </c>
      <c r="H655" s="296"/>
      <c r="I655" s="83">
        <v>3600</v>
      </c>
      <c r="J655" s="6">
        <f>I655*H655</f>
        <v>0</v>
      </c>
      <c r="K655" s="332">
        <f>Итого!$B$17</f>
        <v>0</v>
      </c>
      <c r="L655" s="8">
        <f t="shared" si="164"/>
        <v>3600</v>
      </c>
      <c r="M655" s="8">
        <f t="shared" si="165"/>
        <v>0</v>
      </c>
    </row>
    <row r="656" spans="1:90" ht="15" customHeight="1">
      <c r="A656" s="506" t="s">
        <v>642</v>
      </c>
      <c r="B656" s="528" t="s">
        <v>637</v>
      </c>
      <c r="C656" s="516"/>
      <c r="D656" s="515" t="s">
        <v>578</v>
      </c>
      <c r="E656" s="516"/>
      <c r="F656" s="595"/>
      <c r="G656" s="5"/>
      <c r="H656" s="253">
        <f>SUM(H657:H668)</f>
        <v>0</v>
      </c>
      <c r="I656" s="5"/>
      <c r="J656" s="5">
        <f>SUM(J657:J668)</f>
        <v>0</v>
      </c>
      <c r="K656" s="68"/>
      <c r="L656" s="10"/>
      <c r="M656" s="7">
        <f>SUM(M657:M668)</f>
        <v>0</v>
      </c>
    </row>
    <row r="657" spans="1:90" ht="15" customHeight="1">
      <c r="A657" s="582"/>
      <c r="B657" s="517"/>
      <c r="C657" s="518"/>
      <c r="D657" s="517"/>
      <c r="E657" s="518"/>
      <c r="F657" s="510"/>
      <c r="G657" s="13">
        <v>34</v>
      </c>
      <c r="H657" s="296"/>
      <c r="I657" s="83">
        <v>3600</v>
      </c>
      <c r="J657" s="6">
        <f>I657*H657</f>
        <v>0</v>
      </c>
      <c r="K657" s="332">
        <f>Итого!$B$17</f>
        <v>0</v>
      </c>
      <c r="L657" s="8">
        <f t="shared" ref="L657:L668" si="167">PRODUCT(I657,1-K657)</f>
        <v>3600</v>
      </c>
      <c r="M657" s="8">
        <f t="shared" ref="M657:M668" si="168">L657*H657</f>
        <v>0</v>
      </c>
      <c r="N657" s="61"/>
    </row>
    <row r="658" spans="1:90" s="14" customFormat="1" ht="15" customHeight="1">
      <c r="A658" s="582"/>
      <c r="B658" s="517"/>
      <c r="C658" s="518"/>
      <c r="D658" s="517"/>
      <c r="E658" s="518"/>
      <c r="F658" s="510"/>
      <c r="G658" s="13">
        <v>36</v>
      </c>
      <c r="H658" s="296"/>
      <c r="I658" s="83">
        <v>3600</v>
      </c>
      <c r="J658" s="6">
        <f t="shared" ref="J658:J666" si="169">I658*H658</f>
        <v>0</v>
      </c>
      <c r="K658" s="332">
        <f>Итого!$B$17</f>
        <v>0</v>
      </c>
      <c r="L658" s="8">
        <f t="shared" si="167"/>
        <v>3600</v>
      </c>
      <c r="M658" s="8">
        <f t="shared" si="168"/>
        <v>0</v>
      </c>
      <c r="N658" s="62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</row>
    <row r="659" spans="1:90" ht="15" customHeight="1">
      <c r="A659" s="582"/>
      <c r="B659" s="517"/>
      <c r="C659" s="518"/>
      <c r="D659" s="517"/>
      <c r="E659" s="518"/>
      <c r="F659" s="510"/>
      <c r="G659" s="13">
        <v>38</v>
      </c>
      <c r="H659" s="296"/>
      <c r="I659" s="83">
        <v>3600</v>
      </c>
      <c r="J659" s="6">
        <f t="shared" si="169"/>
        <v>0</v>
      </c>
      <c r="K659" s="332">
        <f>Итого!$B$17</f>
        <v>0</v>
      </c>
      <c r="L659" s="8">
        <f t="shared" si="167"/>
        <v>3600</v>
      </c>
      <c r="M659" s="8">
        <f t="shared" si="168"/>
        <v>0</v>
      </c>
    </row>
    <row r="660" spans="1:90" ht="15" customHeight="1">
      <c r="A660" s="582"/>
      <c r="B660" s="517"/>
      <c r="C660" s="518"/>
      <c r="D660" s="517"/>
      <c r="E660" s="518"/>
      <c r="F660" s="510"/>
      <c r="G660" s="13">
        <v>40</v>
      </c>
      <c r="H660" s="296"/>
      <c r="I660" s="83">
        <v>3600</v>
      </c>
      <c r="J660" s="6">
        <f t="shared" si="169"/>
        <v>0</v>
      </c>
      <c r="K660" s="332">
        <f>Итого!$B$17</f>
        <v>0</v>
      </c>
      <c r="L660" s="8">
        <f t="shared" si="167"/>
        <v>3600</v>
      </c>
      <c r="M660" s="8">
        <f t="shared" si="168"/>
        <v>0</v>
      </c>
      <c r="N660" s="61"/>
    </row>
    <row r="661" spans="1:90" s="14" customFormat="1" ht="15" customHeight="1">
      <c r="A661" s="582"/>
      <c r="B661" s="517"/>
      <c r="C661" s="518"/>
      <c r="D661" s="517"/>
      <c r="E661" s="518"/>
      <c r="F661" s="510"/>
      <c r="G661" s="13">
        <v>42</v>
      </c>
      <c r="H661" s="296"/>
      <c r="I661" s="83">
        <v>3600</v>
      </c>
      <c r="J661" s="6">
        <f t="shared" si="169"/>
        <v>0</v>
      </c>
      <c r="K661" s="332">
        <f>Итого!$B$17</f>
        <v>0</v>
      </c>
      <c r="L661" s="8">
        <f t="shared" si="167"/>
        <v>3600</v>
      </c>
      <c r="M661" s="8">
        <f t="shared" si="168"/>
        <v>0</v>
      </c>
      <c r="N661" s="62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</row>
    <row r="662" spans="1:90" ht="15" customHeight="1">
      <c r="A662" s="582"/>
      <c r="B662" s="517"/>
      <c r="C662" s="518"/>
      <c r="D662" s="517"/>
      <c r="E662" s="518"/>
      <c r="F662" s="510"/>
      <c r="G662" s="13">
        <v>44</v>
      </c>
      <c r="H662" s="296"/>
      <c r="I662" s="83">
        <v>3600</v>
      </c>
      <c r="J662" s="6">
        <f t="shared" si="169"/>
        <v>0</v>
      </c>
      <c r="K662" s="332">
        <f>Итого!$B$17</f>
        <v>0</v>
      </c>
      <c r="L662" s="8">
        <f t="shared" si="167"/>
        <v>3600</v>
      </c>
      <c r="M662" s="8">
        <f t="shared" si="168"/>
        <v>0</v>
      </c>
    </row>
    <row r="663" spans="1:90" ht="15" customHeight="1">
      <c r="A663" s="582"/>
      <c r="B663" s="517"/>
      <c r="C663" s="518"/>
      <c r="D663" s="517"/>
      <c r="E663" s="518"/>
      <c r="F663" s="510"/>
      <c r="G663" s="13">
        <v>46</v>
      </c>
      <c r="H663" s="296"/>
      <c r="I663" s="83">
        <v>3600</v>
      </c>
      <c r="J663" s="6">
        <f t="shared" si="169"/>
        <v>0</v>
      </c>
      <c r="K663" s="332">
        <f>Итого!$B$17</f>
        <v>0</v>
      </c>
      <c r="L663" s="8">
        <f t="shared" si="167"/>
        <v>3600</v>
      </c>
      <c r="M663" s="8">
        <f t="shared" si="168"/>
        <v>0</v>
      </c>
    </row>
    <row r="664" spans="1:90" ht="15" customHeight="1">
      <c r="A664" s="582"/>
      <c r="B664" s="517"/>
      <c r="C664" s="518"/>
      <c r="D664" s="517"/>
      <c r="E664" s="518"/>
      <c r="F664" s="510"/>
      <c r="G664" s="13">
        <v>48</v>
      </c>
      <c r="H664" s="296"/>
      <c r="I664" s="83">
        <v>3600</v>
      </c>
      <c r="J664" s="6">
        <f t="shared" si="169"/>
        <v>0</v>
      </c>
      <c r="K664" s="332">
        <f>Итого!$B$17</f>
        <v>0</v>
      </c>
      <c r="L664" s="8">
        <f t="shared" si="167"/>
        <v>3600</v>
      </c>
      <c r="M664" s="8">
        <f t="shared" si="168"/>
        <v>0</v>
      </c>
    </row>
    <row r="665" spans="1:90" ht="15" customHeight="1">
      <c r="A665" s="582"/>
      <c r="B665" s="517"/>
      <c r="C665" s="518"/>
      <c r="D665" s="517"/>
      <c r="E665" s="518"/>
      <c r="F665" s="510"/>
      <c r="G665" s="13">
        <v>50</v>
      </c>
      <c r="H665" s="296"/>
      <c r="I665" s="83">
        <v>3600</v>
      </c>
      <c r="J665" s="6">
        <f t="shared" si="169"/>
        <v>0</v>
      </c>
      <c r="K665" s="332">
        <f>Итого!$B$17</f>
        <v>0</v>
      </c>
      <c r="L665" s="8">
        <f t="shared" si="167"/>
        <v>3600</v>
      </c>
      <c r="M665" s="8">
        <f t="shared" si="168"/>
        <v>0</v>
      </c>
    </row>
    <row r="666" spans="1:90" s="244" customFormat="1" ht="15" customHeight="1">
      <c r="A666" s="582"/>
      <c r="B666" s="517"/>
      <c r="C666" s="518"/>
      <c r="D666" s="517"/>
      <c r="E666" s="518"/>
      <c r="F666" s="510"/>
      <c r="G666" s="13">
        <v>52</v>
      </c>
      <c r="H666" s="296"/>
      <c r="I666" s="83">
        <v>3600</v>
      </c>
      <c r="J666" s="6">
        <f t="shared" si="169"/>
        <v>0</v>
      </c>
      <c r="K666" s="332">
        <f>Итого!$B$17</f>
        <v>0</v>
      </c>
      <c r="L666" s="8">
        <f t="shared" si="167"/>
        <v>3600</v>
      </c>
      <c r="M666" s="8">
        <f t="shared" si="168"/>
        <v>0</v>
      </c>
      <c r="N666" s="61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62"/>
      <c r="AS666" s="62"/>
      <c r="AT666" s="62"/>
      <c r="AU666" s="62"/>
      <c r="AV666" s="62"/>
      <c r="AW666" s="62"/>
      <c r="AX666" s="62"/>
      <c r="AY666" s="62"/>
      <c r="AZ666" s="62"/>
      <c r="BA666" s="62"/>
      <c r="BB666" s="62"/>
      <c r="BC666" s="62"/>
      <c r="BD666" s="62"/>
      <c r="BE666" s="62"/>
      <c r="BF666" s="62"/>
      <c r="BG666" s="62"/>
      <c r="BH666" s="62"/>
      <c r="BI666" s="62"/>
      <c r="BJ666" s="62"/>
      <c r="BK666" s="62"/>
      <c r="BL666" s="62"/>
      <c r="BM666" s="62"/>
      <c r="BN666" s="62"/>
      <c r="BO666" s="62"/>
      <c r="BP666" s="62"/>
      <c r="BQ666" s="62"/>
      <c r="BR666" s="62"/>
      <c r="BS666" s="62"/>
      <c r="BT666" s="62"/>
      <c r="BU666" s="62"/>
      <c r="BV666" s="62"/>
      <c r="BW666" s="62"/>
      <c r="BX666" s="62"/>
      <c r="BY666" s="62"/>
      <c r="BZ666" s="62"/>
      <c r="CA666" s="62"/>
      <c r="CB666" s="62"/>
      <c r="CC666" s="62"/>
      <c r="CD666" s="62"/>
      <c r="CE666" s="62"/>
      <c r="CF666" s="62"/>
      <c r="CG666" s="62"/>
      <c r="CH666" s="62"/>
      <c r="CI666" s="62"/>
      <c r="CJ666" s="62"/>
      <c r="CK666" s="62"/>
      <c r="CL666" s="62"/>
    </row>
    <row r="667" spans="1:90" s="243" customFormat="1" ht="15" customHeight="1">
      <c r="A667" s="582"/>
      <c r="B667" s="517"/>
      <c r="C667" s="518"/>
      <c r="D667" s="517"/>
      <c r="E667" s="518"/>
      <c r="F667" s="510"/>
      <c r="G667" s="13">
        <v>54</v>
      </c>
      <c r="H667" s="296"/>
      <c r="I667" s="83">
        <v>3600</v>
      </c>
      <c r="J667" s="6">
        <f>I667*H667</f>
        <v>0</v>
      </c>
      <c r="K667" s="332">
        <f>Итого!$B$17</f>
        <v>0</v>
      </c>
      <c r="L667" s="8">
        <f t="shared" si="167"/>
        <v>3600</v>
      </c>
      <c r="M667" s="8">
        <f t="shared" si="168"/>
        <v>0</v>
      </c>
      <c r="N667" s="62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</row>
    <row r="668" spans="1:90" s="244" customFormat="1" ht="15" customHeight="1">
      <c r="A668" s="582"/>
      <c r="B668" s="517"/>
      <c r="C668" s="518"/>
      <c r="D668" s="517"/>
      <c r="E668" s="518"/>
      <c r="F668" s="510"/>
      <c r="G668" s="13">
        <v>56</v>
      </c>
      <c r="H668" s="296"/>
      <c r="I668" s="83">
        <v>3600</v>
      </c>
      <c r="J668" s="6">
        <f>I668*H668</f>
        <v>0</v>
      </c>
      <c r="K668" s="332">
        <f>Итого!$B$17</f>
        <v>0</v>
      </c>
      <c r="L668" s="8">
        <f t="shared" si="167"/>
        <v>3600</v>
      </c>
      <c r="M668" s="8">
        <f t="shared" si="168"/>
        <v>0</v>
      </c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62"/>
      <c r="AS668" s="62"/>
      <c r="AT668" s="62"/>
      <c r="AU668" s="62"/>
      <c r="AV668" s="62"/>
      <c r="AW668" s="62"/>
      <c r="AX668" s="62"/>
      <c r="AY668" s="62"/>
      <c r="AZ668" s="62"/>
      <c r="BA668" s="62"/>
      <c r="BB668" s="62"/>
      <c r="BC668" s="62"/>
      <c r="BD668" s="62"/>
      <c r="BE668" s="62"/>
      <c r="BF668" s="62"/>
      <c r="BG668" s="62"/>
      <c r="BH668" s="62"/>
      <c r="BI668" s="62"/>
      <c r="BJ668" s="62"/>
      <c r="BK668" s="62"/>
      <c r="BL668" s="62"/>
      <c r="BM668" s="62"/>
      <c r="BN668" s="62"/>
      <c r="BO668" s="62"/>
      <c r="BP668" s="62"/>
      <c r="BQ668" s="62"/>
      <c r="BR668" s="62"/>
      <c r="BS668" s="62"/>
      <c r="BT668" s="62"/>
      <c r="BU668" s="62"/>
      <c r="BV668" s="62"/>
      <c r="BW668" s="62"/>
      <c r="BX668" s="62"/>
      <c r="BY668" s="62"/>
      <c r="BZ668" s="62"/>
      <c r="CA668" s="62"/>
      <c r="CB668" s="62"/>
      <c r="CC668" s="62"/>
      <c r="CD668" s="62"/>
      <c r="CE668" s="62"/>
      <c r="CF668" s="62"/>
      <c r="CG668" s="62"/>
      <c r="CH668" s="62"/>
      <c r="CI668" s="62"/>
      <c r="CJ668" s="62"/>
      <c r="CK668" s="62"/>
      <c r="CL668" s="62"/>
    </row>
    <row r="669" spans="1:90" s="244" customFormat="1" ht="15" customHeight="1">
      <c r="A669" s="506" t="s">
        <v>641</v>
      </c>
      <c r="B669" s="528" t="s">
        <v>638</v>
      </c>
      <c r="C669" s="516"/>
      <c r="D669" s="515" t="s">
        <v>578</v>
      </c>
      <c r="E669" s="516"/>
      <c r="F669" s="595"/>
      <c r="G669" s="5"/>
      <c r="H669" s="253">
        <f>SUM(H670:H681)</f>
        <v>0</v>
      </c>
      <c r="I669" s="5"/>
      <c r="J669" s="5">
        <f>SUM(J670:J681)</f>
        <v>0</v>
      </c>
      <c r="K669" s="68"/>
      <c r="L669" s="10"/>
      <c r="M669" s="7">
        <f>SUM(M670:M681)</f>
        <v>0</v>
      </c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62"/>
      <c r="AS669" s="62"/>
      <c r="AT669" s="62"/>
      <c r="AU669" s="62"/>
      <c r="AV669" s="62"/>
      <c r="AW669" s="62"/>
      <c r="AX669" s="62"/>
      <c r="AY669" s="62"/>
      <c r="AZ669" s="62"/>
      <c r="BA669" s="62"/>
      <c r="BB669" s="62"/>
      <c r="BC669" s="62"/>
      <c r="BD669" s="62"/>
      <c r="BE669" s="62"/>
      <c r="BF669" s="62"/>
      <c r="BG669" s="62"/>
      <c r="BH669" s="62"/>
      <c r="BI669" s="62"/>
      <c r="BJ669" s="62"/>
      <c r="BK669" s="62"/>
      <c r="BL669" s="62"/>
      <c r="BM669" s="62"/>
      <c r="BN669" s="62"/>
      <c r="BO669" s="62"/>
      <c r="BP669" s="62"/>
      <c r="BQ669" s="62"/>
      <c r="BR669" s="62"/>
      <c r="BS669" s="62"/>
      <c r="BT669" s="62"/>
      <c r="BU669" s="62"/>
      <c r="BV669" s="62"/>
      <c r="BW669" s="62"/>
      <c r="BX669" s="62"/>
      <c r="BY669" s="62"/>
      <c r="BZ669" s="62"/>
      <c r="CA669" s="62"/>
      <c r="CB669" s="62"/>
      <c r="CC669" s="62"/>
      <c r="CD669" s="62"/>
      <c r="CE669" s="62"/>
      <c r="CF669" s="62"/>
      <c r="CG669" s="62"/>
      <c r="CH669" s="62"/>
      <c r="CI669" s="62"/>
      <c r="CJ669" s="62"/>
      <c r="CK669" s="62"/>
      <c r="CL669" s="62"/>
    </row>
    <row r="670" spans="1:90" s="244" customFormat="1" ht="15" customHeight="1">
      <c r="A670" s="507"/>
      <c r="B670" s="517"/>
      <c r="C670" s="518"/>
      <c r="D670" s="517"/>
      <c r="E670" s="518"/>
      <c r="F670" s="510"/>
      <c r="G670" s="13">
        <v>34</v>
      </c>
      <c r="H670" s="296"/>
      <c r="I670" s="83">
        <v>3600</v>
      </c>
      <c r="J670" s="6">
        <f>I670*H670</f>
        <v>0</v>
      </c>
      <c r="K670" s="332">
        <f>Итого!$B$17</f>
        <v>0</v>
      </c>
      <c r="L670" s="8">
        <f t="shared" ref="L670:L681" si="170">PRODUCT(I670,1-K670)</f>
        <v>3600</v>
      </c>
      <c r="M670" s="8">
        <f t="shared" ref="M670:M681" si="171">L670*H670</f>
        <v>0</v>
      </c>
      <c r="N670" s="61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62"/>
      <c r="AS670" s="62"/>
      <c r="AT670" s="62"/>
      <c r="AU670" s="62"/>
      <c r="AV670" s="62"/>
      <c r="AW670" s="62"/>
      <c r="AX670" s="62"/>
      <c r="AY670" s="62"/>
      <c r="AZ670" s="62"/>
      <c r="BA670" s="62"/>
      <c r="BB670" s="62"/>
      <c r="BC670" s="62"/>
      <c r="BD670" s="62"/>
      <c r="BE670" s="62"/>
      <c r="BF670" s="62"/>
      <c r="BG670" s="62"/>
      <c r="BH670" s="62"/>
      <c r="BI670" s="62"/>
      <c r="BJ670" s="62"/>
      <c r="BK670" s="62"/>
      <c r="BL670" s="62"/>
      <c r="BM670" s="62"/>
      <c r="BN670" s="62"/>
      <c r="BO670" s="62"/>
      <c r="BP670" s="62"/>
      <c r="BQ670" s="62"/>
      <c r="BR670" s="62"/>
      <c r="BS670" s="62"/>
      <c r="BT670" s="62"/>
      <c r="BU670" s="62"/>
      <c r="BV670" s="62"/>
      <c r="BW670" s="62"/>
      <c r="BX670" s="62"/>
      <c r="BY670" s="62"/>
      <c r="BZ670" s="62"/>
      <c r="CA670" s="62"/>
      <c r="CB670" s="62"/>
      <c r="CC670" s="62"/>
      <c r="CD670" s="62"/>
      <c r="CE670" s="62"/>
      <c r="CF670" s="62"/>
      <c r="CG670" s="62"/>
      <c r="CH670" s="62"/>
      <c r="CI670" s="62"/>
      <c r="CJ670" s="62"/>
      <c r="CK670" s="62"/>
      <c r="CL670" s="62"/>
    </row>
    <row r="671" spans="1:90" s="243" customFormat="1" ht="15" customHeight="1">
      <c r="A671" s="507"/>
      <c r="B671" s="517"/>
      <c r="C671" s="518"/>
      <c r="D671" s="517"/>
      <c r="E671" s="518"/>
      <c r="F671" s="510"/>
      <c r="G671" s="13">
        <v>36</v>
      </c>
      <c r="H671" s="296"/>
      <c r="I671" s="83">
        <v>3600</v>
      </c>
      <c r="J671" s="6">
        <f t="shared" ref="J671:J679" si="172">I671*H671</f>
        <v>0</v>
      </c>
      <c r="K671" s="332">
        <f>Итого!$B$17</f>
        <v>0</v>
      </c>
      <c r="L671" s="8">
        <f t="shared" si="170"/>
        <v>3600</v>
      </c>
      <c r="M671" s="8">
        <f t="shared" si="171"/>
        <v>0</v>
      </c>
      <c r="N671" s="62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</row>
    <row r="672" spans="1:90" s="244" customFormat="1" ht="15" customHeight="1">
      <c r="A672" s="507"/>
      <c r="B672" s="517"/>
      <c r="C672" s="518"/>
      <c r="D672" s="517"/>
      <c r="E672" s="518"/>
      <c r="F672" s="510"/>
      <c r="G672" s="13">
        <v>38</v>
      </c>
      <c r="H672" s="296"/>
      <c r="I672" s="83">
        <v>3600</v>
      </c>
      <c r="J672" s="6">
        <f t="shared" si="172"/>
        <v>0</v>
      </c>
      <c r="K672" s="332">
        <f>Итого!$B$17</f>
        <v>0</v>
      </c>
      <c r="L672" s="8">
        <f t="shared" si="170"/>
        <v>3600</v>
      </c>
      <c r="M672" s="8">
        <f t="shared" si="171"/>
        <v>0</v>
      </c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62"/>
      <c r="AS672" s="62"/>
      <c r="AT672" s="62"/>
      <c r="AU672" s="62"/>
      <c r="AV672" s="62"/>
      <c r="AW672" s="62"/>
      <c r="AX672" s="62"/>
      <c r="AY672" s="62"/>
      <c r="AZ672" s="62"/>
      <c r="BA672" s="62"/>
      <c r="BB672" s="62"/>
      <c r="BC672" s="62"/>
      <c r="BD672" s="62"/>
      <c r="BE672" s="62"/>
      <c r="BF672" s="62"/>
      <c r="BG672" s="62"/>
      <c r="BH672" s="62"/>
      <c r="BI672" s="62"/>
      <c r="BJ672" s="62"/>
      <c r="BK672" s="62"/>
      <c r="BL672" s="62"/>
      <c r="BM672" s="62"/>
      <c r="BN672" s="62"/>
      <c r="BO672" s="62"/>
      <c r="BP672" s="62"/>
      <c r="BQ672" s="62"/>
      <c r="BR672" s="62"/>
      <c r="BS672" s="62"/>
      <c r="BT672" s="62"/>
      <c r="BU672" s="62"/>
      <c r="BV672" s="62"/>
      <c r="BW672" s="62"/>
      <c r="BX672" s="62"/>
      <c r="BY672" s="62"/>
      <c r="BZ672" s="62"/>
      <c r="CA672" s="62"/>
      <c r="CB672" s="62"/>
      <c r="CC672" s="62"/>
      <c r="CD672" s="62"/>
      <c r="CE672" s="62"/>
      <c r="CF672" s="62"/>
      <c r="CG672" s="62"/>
      <c r="CH672" s="62"/>
      <c r="CI672" s="62"/>
      <c r="CJ672" s="62"/>
      <c r="CK672" s="62"/>
      <c r="CL672" s="62"/>
    </row>
    <row r="673" spans="1:90" s="244" customFormat="1" ht="15" customHeight="1">
      <c r="A673" s="507"/>
      <c r="B673" s="517"/>
      <c r="C673" s="518"/>
      <c r="D673" s="517"/>
      <c r="E673" s="518"/>
      <c r="F673" s="510"/>
      <c r="G673" s="13">
        <v>40</v>
      </c>
      <c r="H673" s="296"/>
      <c r="I673" s="83">
        <v>3600</v>
      </c>
      <c r="J673" s="6">
        <f t="shared" si="172"/>
        <v>0</v>
      </c>
      <c r="K673" s="332">
        <f>Итого!$B$17</f>
        <v>0</v>
      </c>
      <c r="L673" s="8">
        <f t="shared" si="170"/>
        <v>3600</v>
      </c>
      <c r="M673" s="8">
        <f t="shared" si="171"/>
        <v>0</v>
      </c>
      <c r="N673" s="61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62"/>
      <c r="AS673" s="62"/>
      <c r="AT673" s="62"/>
      <c r="AU673" s="62"/>
      <c r="AV673" s="62"/>
      <c r="AW673" s="62"/>
      <c r="AX673" s="62"/>
      <c r="AY673" s="62"/>
      <c r="AZ673" s="62"/>
      <c r="BA673" s="62"/>
      <c r="BB673" s="62"/>
      <c r="BC673" s="62"/>
      <c r="BD673" s="62"/>
      <c r="BE673" s="62"/>
      <c r="BF673" s="62"/>
      <c r="BG673" s="62"/>
      <c r="BH673" s="62"/>
      <c r="BI673" s="62"/>
      <c r="BJ673" s="62"/>
      <c r="BK673" s="62"/>
      <c r="BL673" s="62"/>
      <c r="BM673" s="62"/>
      <c r="BN673" s="62"/>
      <c r="BO673" s="62"/>
      <c r="BP673" s="62"/>
      <c r="BQ673" s="62"/>
      <c r="BR673" s="62"/>
      <c r="BS673" s="62"/>
      <c r="BT673" s="62"/>
      <c r="BU673" s="62"/>
      <c r="BV673" s="62"/>
      <c r="BW673" s="62"/>
      <c r="BX673" s="62"/>
      <c r="BY673" s="62"/>
      <c r="BZ673" s="62"/>
      <c r="CA673" s="62"/>
      <c r="CB673" s="62"/>
      <c r="CC673" s="62"/>
      <c r="CD673" s="62"/>
      <c r="CE673" s="62"/>
      <c r="CF673" s="62"/>
      <c r="CG673" s="62"/>
      <c r="CH673" s="62"/>
      <c r="CI673" s="62"/>
      <c r="CJ673" s="62"/>
      <c r="CK673" s="62"/>
      <c r="CL673" s="62"/>
    </row>
    <row r="674" spans="1:90" s="243" customFormat="1" ht="15" customHeight="1">
      <c r="A674" s="507"/>
      <c r="B674" s="517"/>
      <c r="C674" s="518"/>
      <c r="D674" s="517"/>
      <c r="E674" s="518"/>
      <c r="F674" s="510"/>
      <c r="G674" s="13">
        <v>42</v>
      </c>
      <c r="H674" s="296"/>
      <c r="I674" s="83">
        <v>3600</v>
      </c>
      <c r="J674" s="6">
        <f t="shared" si="172"/>
        <v>0</v>
      </c>
      <c r="K674" s="332">
        <f>Итого!$B$17</f>
        <v>0</v>
      </c>
      <c r="L674" s="8">
        <f t="shared" si="170"/>
        <v>3600</v>
      </c>
      <c r="M674" s="8">
        <f t="shared" si="171"/>
        <v>0</v>
      </c>
      <c r="N674" s="62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</row>
    <row r="675" spans="1:90" s="244" customFormat="1" ht="15" customHeight="1">
      <c r="A675" s="507"/>
      <c r="B675" s="517"/>
      <c r="C675" s="518"/>
      <c r="D675" s="517"/>
      <c r="E675" s="518"/>
      <c r="F675" s="510"/>
      <c r="G675" s="13">
        <v>44</v>
      </c>
      <c r="H675" s="296"/>
      <c r="I675" s="83">
        <v>3600</v>
      </c>
      <c r="J675" s="6">
        <f t="shared" si="172"/>
        <v>0</v>
      </c>
      <c r="K675" s="332">
        <f>Итого!$B$17</f>
        <v>0</v>
      </c>
      <c r="L675" s="8">
        <f t="shared" si="170"/>
        <v>3600</v>
      </c>
      <c r="M675" s="8">
        <f t="shared" si="171"/>
        <v>0</v>
      </c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62"/>
      <c r="AS675" s="62"/>
      <c r="AT675" s="62"/>
      <c r="AU675" s="62"/>
      <c r="AV675" s="62"/>
      <c r="AW675" s="62"/>
      <c r="AX675" s="62"/>
      <c r="AY675" s="62"/>
      <c r="AZ675" s="62"/>
      <c r="BA675" s="62"/>
      <c r="BB675" s="62"/>
      <c r="BC675" s="62"/>
      <c r="BD675" s="62"/>
      <c r="BE675" s="62"/>
      <c r="BF675" s="62"/>
      <c r="BG675" s="62"/>
      <c r="BH675" s="62"/>
      <c r="BI675" s="62"/>
      <c r="BJ675" s="62"/>
      <c r="BK675" s="62"/>
      <c r="BL675" s="62"/>
      <c r="BM675" s="62"/>
      <c r="BN675" s="62"/>
      <c r="BO675" s="62"/>
      <c r="BP675" s="62"/>
      <c r="BQ675" s="62"/>
      <c r="BR675" s="62"/>
      <c r="BS675" s="62"/>
      <c r="BT675" s="62"/>
      <c r="BU675" s="62"/>
      <c r="BV675" s="62"/>
      <c r="BW675" s="62"/>
      <c r="BX675" s="62"/>
      <c r="BY675" s="62"/>
      <c r="BZ675" s="62"/>
      <c r="CA675" s="62"/>
      <c r="CB675" s="62"/>
      <c r="CC675" s="62"/>
      <c r="CD675" s="62"/>
      <c r="CE675" s="62"/>
      <c r="CF675" s="62"/>
      <c r="CG675" s="62"/>
      <c r="CH675" s="62"/>
      <c r="CI675" s="62"/>
      <c r="CJ675" s="62"/>
      <c r="CK675" s="62"/>
      <c r="CL675" s="62"/>
    </row>
    <row r="676" spans="1:90" s="244" customFormat="1" ht="15" customHeight="1">
      <c r="A676" s="507"/>
      <c r="B676" s="517"/>
      <c r="C676" s="518"/>
      <c r="D676" s="517"/>
      <c r="E676" s="518"/>
      <c r="F676" s="510"/>
      <c r="G676" s="13">
        <v>46</v>
      </c>
      <c r="H676" s="296"/>
      <c r="I676" s="83">
        <v>3600</v>
      </c>
      <c r="J676" s="6">
        <f t="shared" si="172"/>
        <v>0</v>
      </c>
      <c r="K676" s="332">
        <f>Итого!$B$17</f>
        <v>0</v>
      </c>
      <c r="L676" s="8">
        <f t="shared" si="170"/>
        <v>3600</v>
      </c>
      <c r="M676" s="8">
        <f t="shared" si="171"/>
        <v>0</v>
      </c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62"/>
      <c r="AS676" s="62"/>
      <c r="AT676" s="62"/>
      <c r="AU676" s="62"/>
      <c r="AV676" s="62"/>
      <c r="AW676" s="62"/>
      <c r="AX676" s="62"/>
      <c r="AY676" s="62"/>
      <c r="AZ676" s="62"/>
      <c r="BA676" s="62"/>
      <c r="BB676" s="62"/>
      <c r="BC676" s="62"/>
      <c r="BD676" s="62"/>
      <c r="BE676" s="62"/>
      <c r="BF676" s="62"/>
      <c r="BG676" s="62"/>
      <c r="BH676" s="62"/>
      <c r="BI676" s="62"/>
      <c r="BJ676" s="62"/>
      <c r="BK676" s="62"/>
      <c r="BL676" s="62"/>
      <c r="BM676" s="62"/>
      <c r="BN676" s="62"/>
      <c r="BO676" s="62"/>
      <c r="BP676" s="62"/>
      <c r="BQ676" s="62"/>
      <c r="BR676" s="62"/>
      <c r="BS676" s="62"/>
      <c r="BT676" s="62"/>
      <c r="BU676" s="62"/>
      <c r="BV676" s="62"/>
      <c r="BW676" s="62"/>
      <c r="BX676" s="62"/>
      <c r="BY676" s="62"/>
      <c r="BZ676" s="62"/>
      <c r="CA676" s="62"/>
      <c r="CB676" s="62"/>
      <c r="CC676" s="62"/>
      <c r="CD676" s="62"/>
      <c r="CE676" s="62"/>
      <c r="CF676" s="62"/>
      <c r="CG676" s="62"/>
      <c r="CH676" s="62"/>
      <c r="CI676" s="62"/>
      <c r="CJ676" s="62"/>
      <c r="CK676" s="62"/>
      <c r="CL676" s="62"/>
    </row>
    <row r="677" spans="1:90" s="244" customFormat="1" ht="15" customHeight="1">
      <c r="A677" s="507"/>
      <c r="B677" s="517"/>
      <c r="C677" s="518"/>
      <c r="D677" s="517"/>
      <c r="E677" s="518"/>
      <c r="F677" s="510"/>
      <c r="G677" s="13">
        <v>48</v>
      </c>
      <c r="H677" s="296"/>
      <c r="I677" s="83">
        <v>3600</v>
      </c>
      <c r="J677" s="6">
        <f t="shared" si="172"/>
        <v>0</v>
      </c>
      <c r="K677" s="332">
        <f>Итого!$B$17</f>
        <v>0</v>
      </c>
      <c r="L677" s="8">
        <f t="shared" si="170"/>
        <v>3600</v>
      </c>
      <c r="M677" s="8">
        <f t="shared" si="171"/>
        <v>0</v>
      </c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62"/>
      <c r="AS677" s="62"/>
      <c r="AT677" s="62"/>
      <c r="AU677" s="62"/>
      <c r="AV677" s="62"/>
      <c r="AW677" s="62"/>
      <c r="AX677" s="62"/>
      <c r="AY677" s="62"/>
      <c r="AZ677" s="62"/>
      <c r="BA677" s="62"/>
      <c r="BB677" s="62"/>
      <c r="BC677" s="62"/>
      <c r="BD677" s="62"/>
      <c r="BE677" s="62"/>
      <c r="BF677" s="62"/>
      <c r="BG677" s="62"/>
      <c r="BH677" s="62"/>
      <c r="BI677" s="62"/>
      <c r="BJ677" s="62"/>
      <c r="BK677" s="62"/>
      <c r="BL677" s="62"/>
      <c r="BM677" s="62"/>
      <c r="BN677" s="62"/>
      <c r="BO677" s="62"/>
      <c r="BP677" s="62"/>
      <c r="BQ677" s="62"/>
      <c r="BR677" s="62"/>
      <c r="BS677" s="62"/>
      <c r="BT677" s="62"/>
      <c r="BU677" s="62"/>
      <c r="BV677" s="62"/>
      <c r="BW677" s="62"/>
      <c r="BX677" s="62"/>
      <c r="BY677" s="62"/>
      <c r="BZ677" s="62"/>
      <c r="CA677" s="62"/>
      <c r="CB677" s="62"/>
      <c r="CC677" s="62"/>
      <c r="CD677" s="62"/>
      <c r="CE677" s="62"/>
      <c r="CF677" s="62"/>
      <c r="CG677" s="62"/>
      <c r="CH677" s="62"/>
      <c r="CI677" s="62"/>
      <c r="CJ677" s="62"/>
      <c r="CK677" s="62"/>
      <c r="CL677" s="62"/>
    </row>
    <row r="678" spans="1:90" s="244" customFormat="1" ht="15" customHeight="1">
      <c r="A678" s="507"/>
      <c r="B678" s="517"/>
      <c r="C678" s="518"/>
      <c r="D678" s="517"/>
      <c r="E678" s="518"/>
      <c r="F678" s="510"/>
      <c r="G678" s="13">
        <v>50</v>
      </c>
      <c r="H678" s="296"/>
      <c r="I678" s="83">
        <v>3600</v>
      </c>
      <c r="J678" s="6">
        <f t="shared" si="172"/>
        <v>0</v>
      </c>
      <c r="K678" s="332">
        <f>Итого!$B$17</f>
        <v>0</v>
      </c>
      <c r="L678" s="8">
        <f t="shared" si="170"/>
        <v>3600</v>
      </c>
      <c r="M678" s="8">
        <f t="shared" si="171"/>
        <v>0</v>
      </c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  <c r="AR678" s="62"/>
      <c r="AS678" s="62"/>
      <c r="AT678" s="62"/>
      <c r="AU678" s="62"/>
      <c r="AV678" s="62"/>
      <c r="AW678" s="62"/>
      <c r="AX678" s="62"/>
      <c r="AY678" s="62"/>
      <c r="AZ678" s="62"/>
      <c r="BA678" s="62"/>
      <c r="BB678" s="62"/>
      <c r="BC678" s="62"/>
      <c r="BD678" s="62"/>
      <c r="BE678" s="62"/>
      <c r="BF678" s="62"/>
      <c r="BG678" s="62"/>
      <c r="BH678" s="62"/>
      <c r="BI678" s="62"/>
      <c r="BJ678" s="62"/>
      <c r="BK678" s="62"/>
      <c r="BL678" s="62"/>
      <c r="BM678" s="62"/>
      <c r="BN678" s="62"/>
      <c r="BO678" s="62"/>
      <c r="BP678" s="62"/>
      <c r="BQ678" s="62"/>
      <c r="BR678" s="62"/>
      <c r="BS678" s="62"/>
      <c r="BT678" s="62"/>
      <c r="BU678" s="62"/>
      <c r="BV678" s="62"/>
      <c r="BW678" s="62"/>
      <c r="BX678" s="62"/>
      <c r="BY678" s="62"/>
      <c r="BZ678" s="62"/>
      <c r="CA678" s="62"/>
      <c r="CB678" s="62"/>
      <c r="CC678" s="62"/>
      <c r="CD678" s="62"/>
      <c r="CE678" s="62"/>
      <c r="CF678" s="62"/>
      <c r="CG678" s="62"/>
      <c r="CH678" s="62"/>
      <c r="CI678" s="62"/>
      <c r="CJ678" s="62"/>
      <c r="CK678" s="62"/>
      <c r="CL678" s="62"/>
    </row>
    <row r="679" spans="1:90" s="244" customFormat="1" ht="15" customHeight="1">
      <c r="A679" s="507"/>
      <c r="B679" s="517"/>
      <c r="C679" s="518"/>
      <c r="D679" s="517"/>
      <c r="E679" s="518"/>
      <c r="F679" s="510"/>
      <c r="G679" s="13">
        <v>52</v>
      </c>
      <c r="H679" s="296"/>
      <c r="I679" s="83">
        <v>3600</v>
      </c>
      <c r="J679" s="6">
        <f t="shared" si="172"/>
        <v>0</v>
      </c>
      <c r="K679" s="332">
        <f>Итого!$B$17</f>
        <v>0</v>
      </c>
      <c r="L679" s="8">
        <f t="shared" si="170"/>
        <v>3600</v>
      </c>
      <c r="M679" s="8">
        <f t="shared" si="171"/>
        <v>0</v>
      </c>
      <c r="N679" s="61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62"/>
      <c r="AS679" s="62"/>
      <c r="AT679" s="62"/>
      <c r="AU679" s="62"/>
      <c r="AV679" s="62"/>
      <c r="AW679" s="62"/>
      <c r="AX679" s="62"/>
      <c r="AY679" s="62"/>
      <c r="AZ679" s="62"/>
      <c r="BA679" s="62"/>
      <c r="BB679" s="62"/>
      <c r="BC679" s="62"/>
      <c r="BD679" s="62"/>
      <c r="BE679" s="62"/>
      <c r="BF679" s="62"/>
      <c r="BG679" s="62"/>
      <c r="BH679" s="62"/>
      <c r="BI679" s="62"/>
      <c r="BJ679" s="62"/>
      <c r="BK679" s="62"/>
      <c r="BL679" s="62"/>
      <c r="BM679" s="62"/>
      <c r="BN679" s="62"/>
      <c r="BO679" s="62"/>
      <c r="BP679" s="62"/>
      <c r="BQ679" s="62"/>
      <c r="BR679" s="62"/>
      <c r="BS679" s="62"/>
      <c r="BT679" s="62"/>
      <c r="BU679" s="62"/>
      <c r="BV679" s="62"/>
      <c r="BW679" s="62"/>
      <c r="BX679" s="62"/>
      <c r="BY679" s="62"/>
      <c r="BZ679" s="62"/>
      <c r="CA679" s="62"/>
      <c r="CB679" s="62"/>
      <c r="CC679" s="62"/>
      <c r="CD679" s="62"/>
      <c r="CE679" s="62"/>
      <c r="CF679" s="62"/>
      <c r="CG679" s="62"/>
      <c r="CH679" s="62"/>
      <c r="CI679" s="62"/>
      <c r="CJ679" s="62"/>
      <c r="CK679" s="62"/>
      <c r="CL679" s="62"/>
    </row>
    <row r="680" spans="1:90" s="243" customFormat="1" ht="15" customHeight="1">
      <c r="A680" s="507"/>
      <c r="B680" s="517"/>
      <c r="C680" s="518"/>
      <c r="D680" s="517"/>
      <c r="E680" s="518"/>
      <c r="F680" s="510"/>
      <c r="G680" s="13">
        <v>54</v>
      </c>
      <c r="H680" s="296"/>
      <c r="I680" s="83">
        <v>3600</v>
      </c>
      <c r="J680" s="6">
        <f>I680*H680</f>
        <v>0</v>
      </c>
      <c r="K680" s="332">
        <f>Итого!$B$17</f>
        <v>0</v>
      </c>
      <c r="L680" s="8">
        <f t="shared" si="170"/>
        <v>3600</v>
      </c>
      <c r="M680" s="8">
        <f t="shared" si="171"/>
        <v>0</v>
      </c>
      <c r="N680" s="62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</row>
    <row r="681" spans="1:90" s="244" customFormat="1" ht="15" customHeight="1">
      <c r="A681" s="507"/>
      <c r="B681" s="517"/>
      <c r="C681" s="518"/>
      <c r="D681" s="517"/>
      <c r="E681" s="518"/>
      <c r="F681" s="510"/>
      <c r="G681" s="13">
        <v>56</v>
      </c>
      <c r="H681" s="296"/>
      <c r="I681" s="83">
        <v>3600</v>
      </c>
      <c r="J681" s="6">
        <f>I681*H681</f>
        <v>0</v>
      </c>
      <c r="K681" s="332">
        <f>Итого!$B$17</f>
        <v>0</v>
      </c>
      <c r="L681" s="8">
        <f t="shared" si="170"/>
        <v>3600</v>
      </c>
      <c r="M681" s="8">
        <f t="shared" si="171"/>
        <v>0</v>
      </c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62"/>
      <c r="AS681" s="62"/>
      <c r="AT681" s="62"/>
      <c r="AU681" s="62"/>
      <c r="AV681" s="62"/>
      <c r="AW681" s="62"/>
      <c r="AX681" s="62"/>
      <c r="AY681" s="62"/>
      <c r="AZ681" s="62"/>
      <c r="BA681" s="62"/>
      <c r="BB681" s="62"/>
      <c r="BC681" s="62"/>
      <c r="BD681" s="62"/>
      <c r="BE681" s="62"/>
      <c r="BF681" s="62"/>
      <c r="BG681" s="62"/>
      <c r="BH681" s="62"/>
      <c r="BI681" s="62"/>
      <c r="BJ681" s="62"/>
      <c r="BK681" s="62"/>
      <c r="BL681" s="62"/>
      <c r="BM681" s="62"/>
      <c r="BN681" s="62"/>
      <c r="BO681" s="62"/>
      <c r="BP681" s="62"/>
      <c r="BQ681" s="62"/>
      <c r="BR681" s="62"/>
      <c r="BS681" s="62"/>
      <c r="BT681" s="62"/>
      <c r="BU681" s="62"/>
      <c r="BV681" s="62"/>
      <c r="BW681" s="62"/>
      <c r="BX681" s="62"/>
      <c r="BY681" s="62"/>
      <c r="BZ681" s="62"/>
      <c r="CA681" s="62"/>
      <c r="CB681" s="62"/>
      <c r="CC681" s="62"/>
      <c r="CD681" s="62"/>
      <c r="CE681" s="62"/>
      <c r="CF681" s="62"/>
      <c r="CG681" s="62"/>
      <c r="CH681" s="62"/>
      <c r="CI681" s="62"/>
      <c r="CJ681" s="62"/>
      <c r="CK681" s="62"/>
      <c r="CL681" s="62"/>
    </row>
    <row r="682" spans="1:90" s="244" customFormat="1" ht="15" customHeight="1">
      <c r="A682" s="506" t="s">
        <v>751</v>
      </c>
      <c r="B682" s="528" t="s">
        <v>639</v>
      </c>
      <c r="C682" s="516"/>
      <c r="D682" s="515" t="s">
        <v>578</v>
      </c>
      <c r="E682" s="516"/>
      <c r="F682" s="595"/>
      <c r="G682" s="5"/>
      <c r="H682" s="253">
        <f>SUM(H683:H694)</f>
        <v>0</v>
      </c>
      <c r="I682" s="5"/>
      <c r="J682" s="5">
        <f>SUM(J683:J694)</f>
        <v>0</v>
      </c>
      <c r="K682" s="68"/>
      <c r="L682" s="10"/>
      <c r="M682" s="7">
        <f>SUM(M683:M694)</f>
        <v>0</v>
      </c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62"/>
      <c r="AS682" s="62"/>
      <c r="AT682" s="62"/>
      <c r="AU682" s="62"/>
      <c r="AV682" s="62"/>
      <c r="AW682" s="62"/>
      <c r="AX682" s="62"/>
      <c r="AY682" s="62"/>
      <c r="AZ682" s="62"/>
      <c r="BA682" s="62"/>
      <c r="BB682" s="62"/>
      <c r="BC682" s="62"/>
      <c r="BD682" s="62"/>
      <c r="BE682" s="62"/>
      <c r="BF682" s="62"/>
      <c r="BG682" s="62"/>
      <c r="BH682" s="62"/>
      <c r="BI682" s="62"/>
      <c r="BJ682" s="62"/>
      <c r="BK682" s="62"/>
      <c r="BL682" s="62"/>
      <c r="BM682" s="62"/>
      <c r="BN682" s="62"/>
      <c r="BO682" s="62"/>
      <c r="BP682" s="62"/>
      <c r="BQ682" s="62"/>
      <c r="BR682" s="62"/>
      <c r="BS682" s="62"/>
      <c r="BT682" s="62"/>
      <c r="BU682" s="62"/>
      <c r="BV682" s="62"/>
      <c r="BW682" s="62"/>
      <c r="BX682" s="62"/>
      <c r="BY682" s="62"/>
      <c r="BZ682" s="62"/>
      <c r="CA682" s="62"/>
      <c r="CB682" s="62"/>
      <c r="CC682" s="62"/>
      <c r="CD682" s="62"/>
      <c r="CE682" s="62"/>
      <c r="CF682" s="62"/>
      <c r="CG682" s="62"/>
      <c r="CH682" s="62"/>
      <c r="CI682" s="62"/>
      <c r="CJ682" s="62"/>
      <c r="CK682" s="62"/>
      <c r="CL682" s="62"/>
    </row>
    <row r="683" spans="1:90" s="244" customFormat="1" ht="15" customHeight="1">
      <c r="A683" s="507"/>
      <c r="B683" s="517"/>
      <c r="C683" s="518"/>
      <c r="D683" s="517"/>
      <c r="E683" s="518"/>
      <c r="F683" s="510"/>
      <c r="G683" s="13">
        <v>34</v>
      </c>
      <c r="H683" s="296"/>
      <c r="I683" s="83">
        <v>3600</v>
      </c>
      <c r="J683" s="6">
        <f>I683*H683</f>
        <v>0</v>
      </c>
      <c r="K683" s="332">
        <f>Итого!$B$17</f>
        <v>0</v>
      </c>
      <c r="L683" s="8">
        <f t="shared" ref="L683:L694" si="173">PRODUCT(I683,1-K683)</f>
        <v>3600</v>
      </c>
      <c r="M683" s="8">
        <f t="shared" ref="M683:M694" si="174">L683*H683</f>
        <v>0</v>
      </c>
      <c r="N683" s="61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62"/>
      <c r="AS683" s="62"/>
      <c r="AT683" s="62"/>
      <c r="AU683" s="62"/>
      <c r="AV683" s="62"/>
      <c r="AW683" s="62"/>
      <c r="AX683" s="62"/>
      <c r="AY683" s="62"/>
      <c r="AZ683" s="62"/>
      <c r="BA683" s="62"/>
      <c r="BB683" s="62"/>
      <c r="BC683" s="62"/>
      <c r="BD683" s="62"/>
      <c r="BE683" s="62"/>
      <c r="BF683" s="62"/>
      <c r="BG683" s="62"/>
      <c r="BH683" s="62"/>
      <c r="BI683" s="62"/>
      <c r="BJ683" s="62"/>
      <c r="BK683" s="62"/>
      <c r="BL683" s="62"/>
      <c r="BM683" s="62"/>
      <c r="BN683" s="62"/>
      <c r="BO683" s="62"/>
      <c r="BP683" s="62"/>
      <c r="BQ683" s="62"/>
      <c r="BR683" s="62"/>
      <c r="BS683" s="62"/>
      <c r="BT683" s="62"/>
      <c r="BU683" s="62"/>
      <c r="BV683" s="62"/>
      <c r="BW683" s="62"/>
      <c r="BX683" s="62"/>
      <c r="BY683" s="62"/>
      <c r="BZ683" s="62"/>
      <c r="CA683" s="62"/>
      <c r="CB683" s="62"/>
      <c r="CC683" s="62"/>
      <c r="CD683" s="62"/>
      <c r="CE683" s="62"/>
      <c r="CF683" s="62"/>
      <c r="CG683" s="62"/>
      <c r="CH683" s="62"/>
      <c r="CI683" s="62"/>
      <c r="CJ683" s="62"/>
      <c r="CK683" s="62"/>
      <c r="CL683" s="62"/>
    </row>
    <row r="684" spans="1:90" s="243" customFormat="1" ht="15" customHeight="1">
      <c r="A684" s="507"/>
      <c r="B684" s="517"/>
      <c r="C684" s="518"/>
      <c r="D684" s="517"/>
      <c r="E684" s="518"/>
      <c r="F684" s="510"/>
      <c r="G684" s="13">
        <v>36</v>
      </c>
      <c r="H684" s="296"/>
      <c r="I684" s="83">
        <v>3600</v>
      </c>
      <c r="J684" s="6">
        <f t="shared" ref="J684:J692" si="175">I684*H684</f>
        <v>0</v>
      </c>
      <c r="K684" s="332">
        <f>Итого!$B$17</f>
        <v>0</v>
      </c>
      <c r="L684" s="8">
        <f t="shared" si="173"/>
        <v>3600</v>
      </c>
      <c r="M684" s="8">
        <f t="shared" si="174"/>
        <v>0</v>
      </c>
      <c r="N684" s="62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</row>
    <row r="685" spans="1:90" s="244" customFormat="1" ht="15" customHeight="1">
      <c r="A685" s="507"/>
      <c r="B685" s="517"/>
      <c r="C685" s="518"/>
      <c r="D685" s="517"/>
      <c r="E685" s="518"/>
      <c r="F685" s="510"/>
      <c r="G685" s="13">
        <v>38</v>
      </c>
      <c r="H685" s="296"/>
      <c r="I685" s="83">
        <v>3600</v>
      </c>
      <c r="J685" s="6">
        <f t="shared" si="175"/>
        <v>0</v>
      </c>
      <c r="K685" s="332">
        <f>Итого!$B$17</f>
        <v>0</v>
      </c>
      <c r="L685" s="8">
        <f t="shared" si="173"/>
        <v>3600</v>
      </c>
      <c r="M685" s="8">
        <f t="shared" si="174"/>
        <v>0</v>
      </c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62"/>
      <c r="AS685" s="62"/>
      <c r="AT685" s="62"/>
      <c r="AU685" s="62"/>
      <c r="AV685" s="62"/>
      <c r="AW685" s="62"/>
      <c r="AX685" s="62"/>
      <c r="AY685" s="62"/>
      <c r="AZ685" s="62"/>
      <c r="BA685" s="62"/>
      <c r="BB685" s="62"/>
      <c r="BC685" s="62"/>
      <c r="BD685" s="62"/>
      <c r="BE685" s="62"/>
      <c r="BF685" s="62"/>
      <c r="BG685" s="62"/>
      <c r="BH685" s="62"/>
      <c r="BI685" s="62"/>
      <c r="BJ685" s="62"/>
      <c r="BK685" s="62"/>
      <c r="BL685" s="62"/>
      <c r="BM685" s="62"/>
      <c r="BN685" s="62"/>
      <c r="BO685" s="62"/>
      <c r="BP685" s="62"/>
      <c r="BQ685" s="62"/>
      <c r="BR685" s="62"/>
      <c r="BS685" s="62"/>
      <c r="BT685" s="62"/>
      <c r="BU685" s="62"/>
      <c r="BV685" s="62"/>
      <c r="BW685" s="62"/>
      <c r="BX685" s="62"/>
      <c r="BY685" s="62"/>
      <c r="BZ685" s="62"/>
      <c r="CA685" s="62"/>
      <c r="CB685" s="62"/>
      <c r="CC685" s="62"/>
      <c r="CD685" s="62"/>
      <c r="CE685" s="62"/>
      <c r="CF685" s="62"/>
      <c r="CG685" s="62"/>
      <c r="CH685" s="62"/>
      <c r="CI685" s="62"/>
      <c r="CJ685" s="62"/>
      <c r="CK685" s="62"/>
      <c r="CL685" s="62"/>
    </row>
    <row r="686" spans="1:90" s="244" customFormat="1" ht="15" customHeight="1">
      <c r="A686" s="507"/>
      <c r="B686" s="517"/>
      <c r="C686" s="518"/>
      <c r="D686" s="517"/>
      <c r="E686" s="518"/>
      <c r="F686" s="510"/>
      <c r="G686" s="13">
        <v>40</v>
      </c>
      <c r="H686" s="296"/>
      <c r="I686" s="83">
        <v>3600</v>
      </c>
      <c r="J686" s="6">
        <f t="shared" si="175"/>
        <v>0</v>
      </c>
      <c r="K686" s="332">
        <f>Итого!$B$17</f>
        <v>0</v>
      </c>
      <c r="L686" s="8">
        <f t="shared" si="173"/>
        <v>3600</v>
      </c>
      <c r="M686" s="8">
        <f t="shared" si="174"/>
        <v>0</v>
      </c>
      <c r="N686" s="61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62"/>
      <c r="AS686" s="62"/>
      <c r="AT686" s="62"/>
      <c r="AU686" s="62"/>
      <c r="AV686" s="62"/>
      <c r="AW686" s="62"/>
      <c r="AX686" s="62"/>
      <c r="AY686" s="62"/>
      <c r="AZ686" s="62"/>
      <c r="BA686" s="62"/>
      <c r="BB686" s="62"/>
      <c r="BC686" s="62"/>
      <c r="BD686" s="62"/>
      <c r="BE686" s="62"/>
      <c r="BF686" s="62"/>
      <c r="BG686" s="62"/>
      <c r="BH686" s="62"/>
      <c r="BI686" s="62"/>
      <c r="BJ686" s="62"/>
      <c r="BK686" s="62"/>
      <c r="BL686" s="62"/>
      <c r="BM686" s="62"/>
      <c r="BN686" s="62"/>
      <c r="BO686" s="62"/>
      <c r="BP686" s="62"/>
      <c r="BQ686" s="62"/>
      <c r="BR686" s="62"/>
      <c r="BS686" s="62"/>
      <c r="BT686" s="62"/>
      <c r="BU686" s="62"/>
      <c r="BV686" s="62"/>
      <c r="BW686" s="62"/>
      <c r="BX686" s="62"/>
      <c r="BY686" s="62"/>
      <c r="BZ686" s="62"/>
      <c r="CA686" s="62"/>
      <c r="CB686" s="62"/>
      <c r="CC686" s="62"/>
      <c r="CD686" s="62"/>
      <c r="CE686" s="62"/>
      <c r="CF686" s="62"/>
      <c r="CG686" s="62"/>
      <c r="CH686" s="62"/>
      <c r="CI686" s="62"/>
      <c r="CJ686" s="62"/>
      <c r="CK686" s="62"/>
      <c r="CL686" s="62"/>
    </row>
    <row r="687" spans="1:90" s="243" customFormat="1" ht="15" customHeight="1">
      <c r="A687" s="507"/>
      <c r="B687" s="517"/>
      <c r="C687" s="518"/>
      <c r="D687" s="517"/>
      <c r="E687" s="518"/>
      <c r="F687" s="510"/>
      <c r="G687" s="13">
        <v>42</v>
      </c>
      <c r="H687" s="296"/>
      <c r="I687" s="83">
        <v>3600</v>
      </c>
      <c r="J687" s="6">
        <f t="shared" si="175"/>
        <v>0</v>
      </c>
      <c r="K687" s="332">
        <f>Итого!$B$17</f>
        <v>0</v>
      </c>
      <c r="L687" s="8">
        <f t="shared" si="173"/>
        <v>3600</v>
      </c>
      <c r="M687" s="8">
        <f t="shared" si="174"/>
        <v>0</v>
      </c>
      <c r="N687" s="62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</row>
    <row r="688" spans="1:90" s="244" customFormat="1" ht="15" customHeight="1">
      <c r="A688" s="507"/>
      <c r="B688" s="517"/>
      <c r="C688" s="518"/>
      <c r="D688" s="517"/>
      <c r="E688" s="518"/>
      <c r="F688" s="510"/>
      <c r="G688" s="13">
        <v>44</v>
      </c>
      <c r="H688" s="296"/>
      <c r="I688" s="83">
        <v>3600</v>
      </c>
      <c r="J688" s="6">
        <f t="shared" si="175"/>
        <v>0</v>
      </c>
      <c r="K688" s="332">
        <f>Итого!$B$17</f>
        <v>0</v>
      </c>
      <c r="L688" s="8">
        <f t="shared" si="173"/>
        <v>3600</v>
      </c>
      <c r="M688" s="8">
        <f t="shared" si="174"/>
        <v>0</v>
      </c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62"/>
      <c r="AS688" s="62"/>
      <c r="AT688" s="62"/>
      <c r="AU688" s="62"/>
      <c r="AV688" s="62"/>
      <c r="AW688" s="62"/>
      <c r="AX688" s="62"/>
      <c r="AY688" s="62"/>
      <c r="AZ688" s="62"/>
      <c r="BA688" s="62"/>
      <c r="BB688" s="62"/>
      <c r="BC688" s="62"/>
      <c r="BD688" s="62"/>
      <c r="BE688" s="62"/>
      <c r="BF688" s="62"/>
      <c r="BG688" s="62"/>
      <c r="BH688" s="62"/>
      <c r="BI688" s="62"/>
      <c r="BJ688" s="62"/>
      <c r="BK688" s="62"/>
      <c r="BL688" s="62"/>
      <c r="BM688" s="62"/>
      <c r="BN688" s="62"/>
      <c r="BO688" s="62"/>
      <c r="BP688" s="62"/>
      <c r="BQ688" s="62"/>
      <c r="BR688" s="62"/>
      <c r="BS688" s="62"/>
      <c r="BT688" s="62"/>
      <c r="BU688" s="62"/>
      <c r="BV688" s="62"/>
      <c r="BW688" s="62"/>
      <c r="BX688" s="62"/>
      <c r="BY688" s="62"/>
      <c r="BZ688" s="62"/>
      <c r="CA688" s="62"/>
      <c r="CB688" s="62"/>
      <c r="CC688" s="62"/>
      <c r="CD688" s="62"/>
      <c r="CE688" s="62"/>
      <c r="CF688" s="62"/>
      <c r="CG688" s="62"/>
      <c r="CH688" s="62"/>
      <c r="CI688" s="62"/>
      <c r="CJ688" s="62"/>
      <c r="CK688" s="62"/>
      <c r="CL688" s="62"/>
    </row>
    <row r="689" spans="1:90" s="244" customFormat="1" ht="15" customHeight="1">
      <c r="A689" s="507"/>
      <c r="B689" s="517"/>
      <c r="C689" s="518"/>
      <c r="D689" s="517"/>
      <c r="E689" s="518"/>
      <c r="F689" s="510"/>
      <c r="G689" s="13">
        <v>46</v>
      </c>
      <c r="H689" s="296"/>
      <c r="I689" s="83">
        <v>3600</v>
      </c>
      <c r="J689" s="6">
        <f t="shared" si="175"/>
        <v>0</v>
      </c>
      <c r="K689" s="332">
        <f>Итого!$B$17</f>
        <v>0</v>
      </c>
      <c r="L689" s="8">
        <f t="shared" si="173"/>
        <v>3600</v>
      </c>
      <c r="M689" s="8">
        <f t="shared" si="174"/>
        <v>0</v>
      </c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62"/>
      <c r="AS689" s="62"/>
      <c r="AT689" s="62"/>
      <c r="AU689" s="62"/>
      <c r="AV689" s="62"/>
      <c r="AW689" s="62"/>
      <c r="AX689" s="62"/>
      <c r="AY689" s="62"/>
      <c r="AZ689" s="62"/>
      <c r="BA689" s="62"/>
      <c r="BB689" s="62"/>
      <c r="BC689" s="62"/>
      <c r="BD689" s="62"/>
      <c r="BE689" s="62"/>
      <c r="BF689" s="62"/>
      <c r="BG689" s="62"/>
      <c r="BH689" s="62"/>
      <c r="BI689" s="62"/>
      <c r="BJ689" s="62"/>
      <c r="BK689" s="62"/>
      <c r="BL689" s="62"/>
      <c r="BM689" s="62"/>
      <c r="BN689" s="62"/>
      <c r="BO689" s="62"/>
      <c r="BP689" s="62"/>
      <c r="BQ689" s="62"/>
      <c r="BR689" s="62"/>
      <c r="BS689" s="62"/>
      <c r="BT689" s="62"/>
      <c r="BU689" s="62"/>
      <c r="BV689" s="62"/>
      <c r="BW689" s="62"/>
      <c r="BX689" s="62"/>
      <c r="BY689" s="62"/>
      <c r="BZ689" s="62"/>
      <c r="CA689" s="62"/>
      <c r="CB689" s="62"/>
      <c r="CC689" s="62"/>
      <c r="CD689" s="62"/>
      <c r="CE689" s="62"/>
      <c r="CF689" s="62"/>
      <c r="CG689" s="62"/>
      <c r="CH689" s="62"/>
      <c r="CI689" s="62"/>
      <c r="CJ689" s="62"/>
      <c r="CK689" s="62"/>
      <c r="CL689" s="62"/>
    </row>
    <row r="690" spans="1:90" s="244" customFormat="1" ht="15" customHeight="1">
      <c r="A690" s="507"/>
      <c r="B690" s="517"/>
      <c r="C690" s="518"/>
      <c r="D690" s="517"/>
      <c r="E690" s="518"/>
      <c r="F690" s="510"/>
      <c r="G690" s="13">
        <v>48</v>
      </c>
      <c r="H690" s="296"/>
      <c r="I690" s="83">
        <v>3600</v>
      </c>
      <c r="J690" s="6">
        <f t="shared" si="175"/>
        <v>0</v>
      </c>
      <c r="K690" s="332">
        <f>Итого!$B$17</f>
        <v>0</v>
      </c>
      <c r="L690" s="8">
        <f t="shared" si="173"/>
        <v>3600</v>
      </c>
      <c r="M690" s="8">
        <f t="shared" si="174"/>
        <v>0</v>
      </c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62"/>
      <c r="AS690" s="62"/>
      <c r="AT690" s="62"/>
      <c r="AU690" s="62"/>
      <c r="AV690" s="62"/>
      <c r="AW690" s="62"/>
      <c r="AX690" s="62"/>
      <c r="AY690" s="62"/>
      <c r="AZ690" s="62"/>
      <c r="BA690" s="62"/>
      <c r="BB690" s="62"/>
      <c r="BC690" s="62"/>
      <c r="BD690" s="62"/>
      <c r="BE690" s="62"/>
      <c r="BF690" s="62"/>
      <c r="BG690" s="62"/>
      <c r="BH690" s="62"/>
      <c r="BI690" s="62"/>
      <c r="BJ690" s="62"/>
      <c r="BK690" s="62"/>
      <c r="BL690" s="62"/>
      <c r="BM690" s="62"/>
      <c r="BN690" s="62"/>
      <c r="BO690" s="62"/>
      <c r="BP690" s="62"/>
      <c r="BQ690" s="62"/>
      <c r="BR690" s="62"/>
      <c r="BS690" s="62"/>
      <c r="BT690" s="62"/>
      <c r="BU690" s="62"/>
      <c r="BV690" s="62"/>
      <c r="BW690" s="62"/>
      <c r="BX690" s="62"/>
      <c r="BY690" s="62"/>
      <c r="BZ690" s="62"/>
      <c r="CA690" s="62"/>
      <c r="CB690" s="62"/>
      <c r="CC690" s="62"/>
      <c r="CD690" s="62"/>
      <c r="CE690" s="62"/>
      <c r="CF690" s="62"/>
      <c r="CG690" s="62"/>
      <c r="CH690" s="62"/>
      <c r="CI690" s="62"/>
      <c r="CJ690" s="62"/>
      <c r="CK690" s="62"/>
      <c r="CL690" s="62"/>
    </row>
    <row r="691" spans="1:90" s="244" customFormat="1" ht="15" customHeight="1">
      <c r="A691" s="507"/>
      <c r="B691" s="517"/>
      <c r="C691" s="518"/>
      <c r="D691" s="517"/>
      <c r="E691" s="518"/>
      <c r="F691" s="510"/>
      <c r="G691" s="13">
        <v>50</v>
      </c>
      <c r="H691" s="296"/>
      <c r="I691" s="83">
        <v>3600</v>
      </c>
      <c r="J691" s="6">
        <f t="shared" si="175"/>
        <v>0</v>
      </c>
      <c r="K691" s="332">
        <f>Итого!$B$17</f>
        <v>0</v>
      </c>
      <c r="L691" s="8">
        <f t="shared" si="173"/>
        <v>3600</v>
      </c>
      <c r="M691" s="8">
        <f t="shared" si="174"/>
        <v>0</v>
      </c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62"/>
      <c r="AS691" s="62"/>
      <c r="AT691" s="62"/>
      <c r="AU691" s="62"/>
      <c r="AV691" s="62"/>
      <c r="AW691" s="62"/>
      <c r="AX691" s="62"/>
      <c r="AY691" s="62"/>
      <c r="AZ691" s="62"/>
      <c r="BA691" s="62"/>
      <c r="BB691" s="62"/>
      <c r="BC691" s="62"/>
      <c r="BD691" s="62"/>
      <c r="BE691" s="62"/>
      <c r="BF691" s="62"/>
      <c r="BG691" s="62"/>
      <c r="BH691" s="62"/>
      <c r="BI691" s="62"/>
      <c r="BJ691" s="62"/>
      <c r="BK691" s="62"/>
      <c r="BL691" s="62"/>
      <c r="BM691" s="62"/>
      <c r="BN691" s="62"/>
      <c r="BO691" s="62"/>
      <c r="BP691" s="62"/>
      <c r="BQ691" s="62"/>
      <c r="BR691" s="62"/>
      <c r="BS691" s="62"/>
      <c r="BT691" s="62"/>
      <c r="BU691" s="62"/>
      <c r="BV691" s="62"/>
      <c r="BW691" s="62"/>
      <c r="BX691" s="62"/>
      <c r="BY691" s="62"/>
      <c r="BZ691" s="62"/>
      <c r="CA691" s="62"/>
      <c r="CB691" s="62"/>
      <c r="CC691" s="62"/>
      <c r="CD691" s="62"/>
      <c r="CE691" s="62"/>
      <c r="CF691" s="62"/>
      <c r="CG691" s="62"/>
      <c r="CH691" s="62"/>
      <c r="CI691" s="62"/>
      <c r="CJ691" s="62"/>
      <c r="CK691" s="62"/>
      <c r="CL691" s="62"/>
    </row>
    <row r="692" spans="1:90" s="250" customFormat="1" ht="15" customHeight="1">
      <c r="A692" s="507"/>
      <c r="B692" s="517"/>
      <c r="C692" s="518"/>
      <c r="D692" s="517"/>
      <c r="E692" s="518"/>
      <c r="F692" s="510"/>
      <c r="G692" s="13">
        <v>52</v>
      </c>
      <c r="H692" s="296"/>
      <c r="I692" s="83">
        <v>3600</v>
      </c>
      <c r="J692" s="6">
        <f t="shared" si="175"/>
        <v>0</v>
      </c>
      <c r="K692" s="332">
        <f>Итого!$B$17</f>
        <v>0</v>
      </c>
      <c r="L692" s="8">
        <f t="shared" si="173"/>
        <v>3600</v>
      </c>
      <c r="M692" s="8">
        <f t="shared" si="174"/>
        <v>0</v>
      </c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62"/>
      <c r="AS692" s="62"/>
      <c r="AT692" s="62"/>
      <c r="AU692" s="62"/>
      <c r="AV692" s="62"/>
      <c r="AW692" s="62"/>
      <c r="AX692" s="62"/>
      <c r="AY692" s="62"/>
      <c r="AZ692" s="62"/>
      <c r="BA692" s="62"/>
      <c r="BB692" s="62"/>
      <c r="BC692" s="62"/>
      <c r="BD692" s="62"/>
      <c r="BE692" s="62"/>
      <c r="BF692" s="62"/>
      <c r="BG692" s="62"/>
      <c r="BH692" s="62"/>
      <c r="BI692" s="62"/>
      <c r="BJ692" s="62"/>
      <c r="BK692" s="62"/>
      <c r="BL692" s="62"/>
      <c r="BM692" s="62"/>
      <c r="BN692" s="62"/>
      <c r="BO692" s="62"/>
      <c r="BP692" s="62"/>
      <c r="BQ692" s="62"/>
      <c r="BR692" s="62"/>
      <c r="BS692" s="62"/>
      <c r="BT692" s="62"/>
      <c r="BU692" s="62"/>
      <c r="BV692" s="62"/>
      <c r="BW692" s="62"/>
      <c r="BX692" s="62"/>
      <c r="BY692" s="62"/>
      <c r="BZ692" s="62"/>
      <c r="CA692" s="62"/>
      <c r="CB692" s="62"/>
      <c r="CC692" s="62"/>
      <c r="CD692" s="62"/>
      <c r="CE692" s="62"/>
      <c r="CF692" s="62"/>
      <c r="CG692" s="62"/>
      <c r="CH692" s="62"/>
      <c r="CI692" s="62"/>
      <c r="CJ692" s="62"/>
      <c r="CK692" s="62"/>
      <c r="CL692" s="62"/>
    </row>
    <row r="693" spans="1:90" s="250" customFormat="1" ht="15" customHeight="1">
      <c r="A693" s="507"/>
      <c r="B693" s="517"/>
      <c r="C693" s="518"/>
      <c r="D693" s="517"/>
      <c r="E693" s="518"/>
      <c r="F693" s="510"/>
      <c r="G693" s="13">
        <v>54</v>
      </c>
      <c r="H693" s="296"/>
      <c r="I693" s="83">
        <v>3600</v>
      </c>
      <c r="J693" s="6">
        <f>I693*H693</f>
        <v>0</v>
      </c>
      <c r="K693" s="332">
        <f>Итого!$B$17</f>
        <v>0</v>
      </c>
      <c r="L693" s="8">
        <f t="shared" si="173"/>
        <v>3600</v>
      </c>
      <c r="M693" s="8">
        <f t="shared" si="174"/>
        <v>0</v>
      </c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62"/>
      <c r="AS693" s="62"/>
      <c r="AT693" s="62"/>
      <c r="AU693" s="62"/>
      <c r="AV693" s="62"/>
      <c r="AW693" s="62"/>
      <c r="AX693" s="62"/>
      <c r="AY693" s="62"/>
      <c r="AZ693" s="62"/>
      <c r="BA693" s="62"/>
      <c r="BB693" s="62"/>
      <c r="BC693" s="62"/>
      <c r="BD693" s="62"/>
      <c r="BE693" s="62"/>
      <c r="BF693" s="62"/>
      <c r="BG693" s="62"/>
      <c r="BH693" s="62"/>
      <c r="BI693" s="62"/>
      <c r="BJ693" s="62"/>
      <c r="BK693" s="62"/>
      <c r="BL693" s="62"/>
      <c r="BM693" s="62"/>
      <c r="BN693" s="62"/>
      <c r="BO693" s="62"/>
      <c r="BP693" s="62"/>
      <c r="BQ693" s="62"/>
      <c r="BR693" s="62"/>
      <c r="BS693" s="62"/>
      <c r="BT693" s="62"/>
      <c r="BU693" s="62"/>
      <c r="BV693" s="62"/>
      <c r="BW693" s="62"/>
      <c r="BX693" s="62"/>
      <c r="BY693" s="62"/>
      <c r="BZ693" s="62"/>
      <c r="CA693" s="62"/>
      <c r="CB693" s="62"/>
      <c r="CC693" s="62"/>
      <c r="CD693" s="62"/>
      <c r="CE693" s="62"/>
      <c r="CF693" s="62"/>
      <c r="CG693" s="62"/>
      <c r="CH693" s="62"/>
      <c r="CI693" s="62"/>
      <c r="CJ693" s="62"/>
      <c r="CK693" s="62"/>
      <c r="CL693" s="62"/>
    </row>
    <row r="694" spans="1:90" s="250" customFormat="1" ht="15" customHeight="1">
      <c r="A694" s="507"/>
      <c r="B694" s="517"/>
      <c r="C694" s="518"/>
      <c r="D694" s="517"/>
      <c r="E694" s="518"/>
      <c r="F694" s="510"/>
      <c r="G694" s="13">
        <v>56</v>
      </c>
      <c r="H694" s="296"/>
      <c r="I694" s="83">
        <v>3600</v>
      </c>
      <c r="J694" s="6">
        <f>I694*H694</f>
        <v>0</v>
      </c>
      <c r="K694" s="332">
        <f>Итого!$B$17</f>
        <v>0</v>
      </c>
      <c r="L694" s="8">
        <f t="shared" si="173"/>
        <v>3600</v>
      </c>
      <c r="M694" s="8">
        <f t="shared" si="174"/>
        <v>0</v>
      </c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62"/>
      <c r="AS694" s="62"/>
      <c r="AT694" s="62"/>
      <c r="AU694" s="62"/>
      <c r="AV694" s="62"/>
      <c r="AW694" s="62"/>
      <c r="AX694" s="62"/>
      <c r="AY694" s="62"/>
      <c r="AZ694" s="62"/>
      <c r="BA694" s="62"/>
      <c r="BB694" s="62"/>
      <c r="BC694" s="62"/>
      <c r="BD694" s="62"/>
      <c r="BE694" s="62"/>
      <c r="BF694" s="62"/>
      <c r="BG694" s="62"/>
      <c r="BH694" s="62"/>
      <c r="BI694" s="62"/>
      <c r="BJ694" s="62"/>
      <c r="BK694" s="62"/>
      <c r="BL694" s="62"/>
      <c r="BM694" s="62"/>
      <c r="BN694" s="62"/>
      <c r="BO694" s="62"/>
      <c r="BP694" s="62"/>
      <c r="BQ694" s="62"/>
      <c r="BR694" s="62"/>
      <c r="BS694" s="62"/>
      <c r="BT694" s="62"/>
      <c r="BU694" s="62"/>
      <c r="BV694" s="62"/>
      <c r="BW694" s="62"/>
      <c r="BX694" s="62"/>
      <c r="BY694" s="62"/>
      <c r="BZ694" s="62"/>
      <c r="CA694" s="62"/>
      <c r="CB694" s="62"/>
      <c r="CC694" s="62"/>
      <c r="CD694" s="62"/>
      <c r="CE694" s="62"/>
      <c r="CF694" s="62"/>
      <c r="CG694" s="62"/>
      <c r="CH694" s="62"/>
      <c r="CI694" s="62"/>
      <c r="CJ694" s="62"/>
      <c r="CK694" s="62"/>
      <c r="CL694" s="62"/>
    </row>
    <row r="695" spans="1:90" s="250" customFormat="1" ht="15" customHeight="1">
      <c r="A695" s="506" t="s">
        <v>752</v>
      </c>
      <c r="B695" s="528" t="s">
        <v>640</v>
      </c>
      <c r="C695" s="516"/>
      <c r="D695" s="515" t="s">
        <v>578</v>
      </c>
      <c r="E695" s="516"/>
      <c r="F695" s="595"/>
      <c r="G695" s="5"/>
      <c r="H695" s="253">
        <f>SUM(H696:H707)</f>
        <v>0</v>
      </c>
      <c r="I695" s="5"/>
      <c r="J695" s="5">
        <f>SUM(J696:J707)</f>
        <v>0</v>
      </c>
      <c r="K695" s="68"/>
      <c r="L695" s="10"/>
      <c r="M695" s="7">
        <f>SUM(M696:M707)</f>
        <v>0</v>
      </c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62"/>
      <c r="AS695" s="62"/>
      <c r="AT695" s="62"/>
      <c r="AU695" s="62"/>
      <c r="AV695" s="62"/>
      <c r="AW695" s="62"/>
      <c r="AX695" s="62"/>
      <c r="AY695" s="62"/>
      <c r="AZ695" s="62"/>
      <c r="BA695" s="62"/>
      <c r="BB695" s="62"/>
      <c r="BC695" s="62"/>
      <c r="BD695" s="62"/>
      <c r="BE695" s="62"/>
      <c r="BF695" s="62"/>
      <c r="BG695" s="62"/>
      <c r="BH695" s="62"/>
      <c r="BI695" s="62"/>
      <c r="BJ695" s="62"/>
      <c r="BK695" s="62"/>
      <c r="BL695" s="62"/>
      <c r="BM695" s="62"/>
      <c r="BN695" s="62"/>
      <c r="BO695" s="62"/>
      <c r="BP695" s="62"/>
      <c r="BQ695" s="62"/>
      <c r="BR695" s="62"/>
      <c r="BS695" s="62"/>
      <c r="BT695" s="62"/>
      <c r="BU695" s="62"/>
      <c r="BV695" s="62"/>
      <c r="BW695" s="62"/>
      <c r="BX695" s="62"/>
      <c r="BY695" s="62"/>
      <c r="BZ695" s="62"/>
      <c r="CA695" s="62"/>
      <c r="CB695" s="62"/>
      <c r="CC695" s="62"/>
      <c r="CD695" s="62"/>
      <c r="CE695" s="62"/>
      <c r="CF695" s="62"/>
      <c r="CG695" s="62"/>
      <c r="CH695" s="62"/>
      <c r="CI695" s="62"/>
      <c r="CJ695" s="62"/>
      <c r="CK695" s="62"/>
      <c r="CL695" s="62"/>
    </row>
    <row r="696" spans="1:90" s="250" customFormat="1" ht="15" customHeight="1">
      <c r="A696" s="507"/>
      <c r="B696" s="517"/>
      <c r="C696" s="518"/>
      <c r="D696" s="517"/>
      <c r="E696" s="518"/>
      <c r="F696" s="510"/>
      <c r="G696" s="13">
        <v>34</v>
      </c>
      <c r="H696" s="296"/>
      <c r="I696" s="83">
        <v>3600</v>
      </c>
      <c r="J696" s="6">
        <f>I696*H696</f>
        <v>0</v>
      </c>
      <c r="K696" s="332">
        <f>Итого!$B$17</f>
        <v>0</v>
      </c>
      <c r="L696" s="8">
        <f t="shared" ref="L696:L707" si="176">PRODUCT(I696,1-K696)</f>
        <v>3600</v>
      </c>
      <c r="M696" s="8">
        <f t="shared" ref="M696:M707" si="177">L696*H696</f>
        <v>0</v>
      </c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62"/>
      <c r="AS696" s="62"/>
      <c r="AT696" s="62"/>
      <c r="AU696" s="62"/>
      <c r="AV696" s="62"/>
      <c r="AW696" s="62"/>
      <c r="AX696" s="62"/>
      <c r="AY696" s="62"/>
      <c r="AZ696" s="62"/>
      <c r="BA696" s="62"/>
      <c r="BB696" s="62"/>
      <c r="BC696" s="62"/>
      <c r="BD696" s="62"/>
      <c r="BE696" s="62"/>
      <c r="BF696" s="62"/>
      <c r="BG696" s="62"/>
      <c r="BH696" s="62"/>
      <c r="BI696" s="62"/>
      <c r="BJ696" s="62"/>
      <c r="BK696" s="62"/>
      <c r="BL696" s="62"/>
      <c r="BM696" s="62"/>
      <c r="BN696" s="62"/>
      <c r="BO696" s="62"/>
      <c r="BP696" s="62"/>
      <c r="BQ696" s="62"/>
      <c r="BR696" s="62"/>
      <c r="BS696" s="62"/>
      <c r="BT696" s="62"/>
      <c r="BU696" s="62"/>
      <c r="BV696" s="62"/>
      <c r="BW696" s="62"/>
      <c r="BX696" s="62"/>
      <c r="BY696" s="62"/>
      <c r="BZ696" s="62"/>
      <c r="CA696" s="62"/>
      <c r="CB696" s="62"/>
      <c r="CC696" s="62"/>
      <c r="CD696" s="62"/>
      <c r="CE696" s="62"/>
      <c r="CF696" s="62"/>
      <c r="CG696" s="62"/>
      <c r="CH696" s="62"/>
      <c r="CI696" s="62"/>
      <c r="CJ696" s="62"/>
      <c r="CK696" s="62"/>
      <c r="CL696" s="62"/>
    </row>
    <row r="697" spans="1:90" s="250" customFormat="1" ht="15" customHeight="1">
      <c r="A697" s="507"/>
      <c r="B697" s="517"/>
      <c r="C697" s="518"/>
      <c r="D697" s="517"/>
      <c r="E697" s="518"/>
      <c r="F697" s="510"/>
      <c r="G697" s="13">
        <v>36</v>
      </c>
      <c r="H697" s="296"/>
      <c r="I697" s="83">
        <v>3600</v>
      </c>
      <c r="J697" s="6">
        <f t="shared" ref="J697:J705" si="178">I697*H697</f>
        <v>0</v>
      </c>
      <c r="K697" s="332">
        <f>Итого!$B$17</f>
        <v>0</v>
      </c>
      <c r="L697" s="8">
        <f t="shared" si="176"/>
        <v>3600</v>
      </c>
      <c r="M697" s="8">
        <f t="shared" si="177"/>
        <v>0</v>
      </c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62"/>
      <c r="AS697" s="62"/>
      <c r="AT697" s="62"/>
      <c r="AU697" s="62"/>
      <c r="AV697" s="62"/>
      <c r="AW697" s="62"/>
      <c r="AX697" s="62"/>
      <c r="AY697" s="62"/>
      <c r="AZ697" s="62"/>
      <c r="BA697" s="62"/>
      <c r="BB697" s="62"/>
      <c r="BC697" s="62"/>
      <c r="BD697" s="62"/>
      <c r="BE697" s="62"/>
      <c r="BF697" s="62"/>
      <c r="BG697" s="62"/>
      <c r="BH697" s="62"/>
      <c r="BI697" s="62"/>
      <c r="BJ697" s="62"/>
      <c r="BK697" s="62"/>
      <c r="BL697" s="62"/>
      <c r="BM697" s="62"/>
      <c r="BN697" s="62"/>
      <c r="BO697" s="62"/>
      <c r="BP697" s="62"/>
      <c r="BQ697" s="62"/>
      <c r="BR697" s="62"/>
      <c r="BS697" s="62"/>
      <c r="BT697" s="62"/>
      <c r="BU697" s="62"/>
      <c r="BV697" s="62"/>
      <c r="BW697" s="62"/>
      <c r="BX697" s="62"/>
      <c r="BY697" s="62"/>
      <c r="BZ697" s="62"/>
      <c r="CA697" s="62"/>
      <c r="CB697" s="62"/>
      <c r="CC697" s="62"/>
      <c r="CD697" s="62"/>
      <c r="CE697" s="62"/>
      <c r="CF697" s="62"/>
      <c r="CG697" s="62"/>
      <c r="CH697" s="62"/>
      <c r="CI697" s="62"/>
      <c r="CJ697" s="62"/>
      <c r="CK697" s="62"/>
      <c r="CL697" s="62"/>
    </row>
    <row r="698" spans="1:90" s="250" customFormat="1" ht="15" customHeight="1">
      <c r="A698" s="507"/>
      <c r="B698" s="517"/>
      <c r="C698" s="518"/>
      <c r="D698" s="517"/>
      <c r="E698" s="518"/>
      <c r="F698" s="510"/>
      <c r="G698" s="13">
        <v>38</v>
      </c>
      <c r="H698" s="296"/>
      <c r="I698" s="83">
        <v>3600</v>
      </c>
      <c r="J698" s="6">
        <f t="shared" si="178"/>
        <v>0</v>
      </c>
      <c r="K698" s="332">
        <f>Итого!$B$17</f>
        <v>0</v>
      </c>
      <c r="L698" s="8">
        <f t="shared" si="176"/>
        <v>3600</v>
      </c>
      <c r="M698" s="8">
        <f t="shared" si="177"/>
        <v>0</v>
      </c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62"/>
      <c r="AS698" s="62"/>
      <c r="AT698" s="62"/>
      <c r="AU698" s="62"/>
      <c r="AV698" s="62"/>
      <c r="AW698" s="62"/>
      <c r="AX698" s="62"/>
      <c r="AY698" s="62"/>
      <c r="AZ698" s="62"/>
      <c r="BA698" s="62"/>
      <c r="BB698" s="62"/>
      <c r="BC698" s="62"/>
      <c r="BD698" s="62"/>
      <c r="BE698" s="62"/>
      <c r="BF698" s="62"/>
      <c r="BG698" s="62"/>
      <c r="BH698" s="62"/>
      <c r="BI698" s="62"/>
      <c r="BJ698" s="62"/>
      <c r="BK698" s="62"/>
      <c r="BL698" s="62"/>
      <c r="BM698" s="62"/>
      <c r="BN698" s="62"/>
      <c r="BO698" s="62"/>
      <c r="BP698" s="62"/>
      <c r="BQ698" s="62"/>
      <c r="BR698" s="62"/>
      <c r="BS698" s="62"/>
      <c r="BT698" s="62"/>
      <c r="BU698" s="62"/>
      <c r="BV698" s="62"/>
      <c r="BW698" s="62"/>
      <c r="BX698" s="62"/>
      <c r="BY698" s="62"/>
      <c r="BZ698" s="62"/>
      <c r="CA698" s="62"/>
      <c r="CB698" s="62"/>
      <c r="CC698" s="62"/>
      <c r="CD698" s="62"/>
      <c r="CE698" s="62"/>
      <c r="CF698" s="62"/>
      <c r="CG698" s="62"/>
      <c r="CH698" s="62"/>
      <c r="CI698" s="62"/>
      <c r="CJ698" s="62"/>
      <c r="CK698" s="62"/>
      <c r="CL698" s="62"/>
    </row>
    <row r="699" spans="1:90" s="250" customFormat="1" ht="15" customHeight="1">
      <c r="A699" s="507"/>
      <c r="B699" s="517"/>
      <c r="C699" s="518"/>
      <c r="D699" s="517"/>
      <c r="E699" s="518"/>
      <c r="F699" s="510"/>
      <c r="G699" s="13">
        <v>40</v>
      </c>
      <c r="H699" s="296"/>
      <c r="I699" s="83">
        <v>3600</v>
      </c>
      <c r="J699" s="6">
        <f t="shared" si="178"/>
        <v>0</v>
      </c>
      <c r="K699" s="332">
        <f>Итого!$B$17</f>
        <v>0</v>
      </c>
      <c r="L699" s="8">
        <f t="shared" si="176"/>
        <v>3600</v>
      </c>
      <c r="M699" s="8">
        <f t="shared" si="177"/>
        <v>0</v>
      </c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62"/>
      <c r="AS699" s="62"/>
      <c r="AT699" s="62"/>
      <c r="AU699" s="62"/>
      <c r="AV699" s="62"/>
      <c r="AW699" s="62"/>
      <c r="AX699" s="62"/>
      <c r="AY699" s="62"/>
      <c r="AZ699" s="62"/>
      <c r="BA699" s="62"/>
      <c r="BB699" s="62"/>
      <c r="BC699" s="62"/>
      <c r="BD699" s="62"/>
      <c r="BE699" s="62"/>
      <c r="BF699" s="62"/>
      <c r="BG699" s="62"/>
      <c r="BH699" s="62"/>
      <c r="BI699" s="62"/>
      <c r="BJ699" s="62"/>
      <c r="BK699" s="62"/>
      <c r="BL699" s="62"/>
      <c r="BM699" s="62"/>
      <c r="BN699" s="62"/>
      <c r="BO699" s="62"/>
      <c r="BP699" s="62"/>
      <c r="BQ699" s="62"/>
      <c r="BR699" s="62"/>
      <c r="BS699" s="62"/>
      <c r="BT699" s="62"/>
      <c r="BU699" s="62"/>
      <c r="BV699" s="62"/>
      <c r="BW699" s="62"/>
      <c r="BX699" s="62"/>
      <c r="BY699" s="62"/>
      <c r="BZ699" s="62"/>
      <c r="CA699" s="62"/>
      <c r="CB699" s="62"/>
      <c r="CC699" s="62"/>
      <c r="CD699" s="62"/>
      <c r="CE699" s="62"/>
      <c r="CF699" s="62"/>
      <c r="CG699" s="62"/>
      <c r="CH699" s="62"/>
      <c r="CI699" s="62"/>
      <c r="CJ699" s="62"/>
      <c r="CK699" s="62"/>
      <c r="CL699" s="62"/>
    </row>
    <row r="700" spans="1:90" s="250" customFormat="1" ht="15" customHeight="1">
      <c r="A700" s="507"/>
      <c r="B700" s="517"/>
      <c r="C700" s="518"/>
      <c r="D700" s="517"/>
      <c r="E700" s="518"/>
      <c r="F700" s="510"/>
      <c r="G700" s="13">
        <v>42</v>
      </c>
      <c r="H700" s="296"/>
      <c r="I700" s="83">
        <v>3600</v>
      </c>
      <c r="J700" s="6">
        <f t="shared" si="178"/>
        <v>0</v>
      </c>
      <c r="K700" s="332">
        <f>Итого!$B$17</f>
        <v>0</v>
      </c>
      <c r="L700" s="8">
        <f t="shared" si="176"/>
        <v>3600</v>
      </c>
      <c r="M700" s="8">
        <f t="shared" si="177"/>
        <v>0</v>
      </c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62"/>
      <c r="AS700" s="62"/>
      <c r="AT700" s="62"/>
      <c r="AU700" s="62"/>
      <c r="AV700" s="62"/>
      <c r="AW700" s="62"/>
      <c r="AX700" s="62"/>
      <c r="AY700" s="62"/>
      <c r="AZ700" s="62"/>
      <c r="BA700" s="62"/>
      <c r="BB700" s="62"/>
      <c r="BC700" s="62"/>
      <c r="BD700" s="62"/>
      <c r="BE700" s="62"/>
      <c r="BF700" s="62"/>
      <c r="BG700" s="62"/>
      <c r="BH700" s="62"/>
      <c r="BI700" s="62"/>
      <c r="BJ700" s="62"/>
      <c r="BK700" s="62"/>
      <c r="BL700" s="62"/>
      <c r="BM700" s="62"/>
      <c r="BN700" s="62"/>
      <c r="BO700" s="62"/>
      <c r="BP700" s="62"/>
      <c r="BQ700" s="62"/>
      <c r="BR700" s="62"/>
      <c r="BS700" s="62"/>
      <c r="BT700" s="62"/>
      <c r="BU700" s="62"/>
      <c r="BV700" s="62"/>
      <c r="BW700" s="62"/>
      <c r="BX700" s="62"/>
      <c r="BY700" s="62"/>
      <c r="BZ700" s="62"/>
      <c r="CA700" s="62"/>
      <c r="CB700" s="62"/>
      <c r="CC700" s="62"/>
      <c r="CD700" s="62"/>
      <c r="CE700" s="62"/>
      <c r="CF700" s="62"/>
      <c r="CG700" s="62"/>
      <c r="CH700" s="62"/>
      <c r="CI700" s="62"/>
      <c r="CJ700" s="62"/>
      <c r="CK700" s="62"/>
      <c r="CL700" s="62"/>
    </row>
    <row r="701" spans="1:90" s="250" customFormat="1" ht="15" customHeight="1">
      <c r="A701" s="507"/>
      <c r="B701" s="517"/>
      <c r="C701" s="518"/>
      <c r="D701" s="517"/>
      <c r="E701" s="518"/>
      <c r="F701" s="510"/>
      <c r="G701" s="13">
        <v>44</v>
      </c>
      <c r="H701" s="296"/>
      <c r="I701" s="83">
        <v>3600</v>
      </c>
      <c r="J701" s="6">
        <f t="shared" si="178"/>
        <v>0</v>
      </c>
      <c r="K701" s="332">
        <f>Итого!$B$17</f>
        <v>0</v>
      </c>
      <c r="L701" s="8">
        <f t="shared" si="176"/>
        <v>3600</v>
      </c>
      <c r="M701" s="8">
        <f t="shared" si="177"/>
        <v>0</v>
      </c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62"/>
      <c r="AS701" s="62"/>
      <c r="AT701" s="62"/>
      <c r="AU701" s="62"/>
      <c r="AV701" s="62"/>
      <c r="AW701" s="62"/>
      <c r="AX701" s="62"/>
      <c r="AY701" s="62"/>
      <c r="AZ701" s="62"/>
      <c r="BA701" s="62"/>
      <c r="BB701" s="62"/>
      <c r="BC701" s="62"/>
      <c r="BD701" s="62"/>
      <c r="BE701" s="62"/>
      <c r="BF701" s="62"/>
      <c r="BG701" s="62"/>
      <c r="BH701" s="62"/>
      <c r="BI701" s="62"/>
      <c r="BJ701" s="62"/>
      <c r="BK701" s="62"/>
      <c r="BL701" s="62"/>
      <c r="BM701" s="62"/>
      <c r="BN701" s="62"/>
      <c r="BO701" s="62"/>
      <c r="BP701" s="62"/>
      <c r="BQ701" s="62"/>
      <c r="BR701" s="62"/>
      <c r="BS701" s="62"/>
      <c r="BT701" s="62"/>
      <c r="BU701" s="62"/>
      <c r="BV701" s="62"/>
      <c r="BW701" s="62"/>
      <c r="BX701" s="62"/>
      <c r="BY701" s="62"/>
      <c r="BZ701" s="62"/>
      <c r="CA701" s="62"/>
      <c r="CB701" s="62"/>
      <c r="CC701" s="62"/>
      <c r="CD701" s="62"/>
      <c r="CE701" s="62"/>
      <c r="CF701" s="62"/>
      <c r="CG701" s="62"/>
      <c r="CH701" s="62"/>
      <c r="CI701" s="62"/>
      <c r="CJ701" s="62"/>
      <c r="CK701" s="62"/>
      <c r="CL701" s="62"/>
    </row>
    <row r="702" spans="1:90" s="250" customFormat="1" ht="15" customHeight="1">
      <c r="A702" s="507"/>
      <c r="B702" s="517"/>
      <c r="C702" s="518"/>
      <c r="D702" s="517"/>
      <c r="E702" s="518"/>
      <c r="F702" s="510"/>
      <c r="G702" s="13">
        <v>46</v>
      </c>
      <c r="H702" s="296"/>
      <c r="I702" s="83">
        <v>3600</v>
      </c>
      <c r="J702" s="6">
        <f t="shared" si="178"/>
        <v>0</v>
      </c>
      <c r="K702" s="332">
        <f>Итого!$B$17</f>
        <v>0</v>
      </c>
      <c r="L702" s="8">
        <f t="shared" si="176"/>
        <v>3600</v>
      </c>
      <c r="M702" s="8">
        <f t="shared" si="177"/>
        <v>0</v>
      </c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62"/>
      <c r="AS702" s="62"/>
      <c r="AT702" s="62"/>
      <c r="AU702" s="62"/>
      <c r="AV702" s="62"/>
      <c r="AW702" s="62"/>
      <c r="AX702" s="62"/>
      <c r="AY702" s="62"/>
      <c r="AZ702" s="62"/>
      <c r="BA702" s="62"/>
      <c r="BB702" s="62"/>
      <c r="BC702" s="62"/>
      <c r="BD702" s="62"/>
      <c r="BE702" s="62"/>
      <c r="BF702" s="62"/>
      <c r="BG702" s="62"/>
      <c r="BH702" s="62"/>
      <c r="BI702" s="62"/>
      <c r="BJ702" s="62"/>
      <c r="BK702" s="62"/>
      <c r="BL702" s="62"/>
      <c r="BM702" s="62"/>
      <c r="BN702" s="62"/>
      <c r="BO702" s="62"/>
      <c r="BP702" s="62"/>
      <c r="BQ702" s="62"/>
      <c r="BR702" s="62"/>
      <c r="BS702" s="62"/>
      <c r="BT702" s="62"/>
      <c r="BU702" s="62"/>
      <c r="BV702" s="62"/>
      <c r="BW702" s="62"/>
      <c r="BX702" s="62"/>
      <c r="BY702" s="62"/>
      <c r="BZ702" s="62"/>
      <c r="CA702" s="62"/>
      <c r="CB702" s="62"/>
      <c r="CC702" s="62"/>
      <c r="CD702" s="62"/>
      <c r="CE702" s="62"/>
      <c r="CF702" s="62"/>
      <c r="CG702" s="62"/>
      <c r="CH702" s="62"/>
      <c r="CI702" s="62"/>
      <c r="CJ702" s="62"/>
      <c r="CK702" s="62"/>
      <c r="CL702" s="62"/>
    </row>
    <row r="703" spans="1:90" s="250" customFormat="1" ht="15" customHeight="1">
      <c r="A703" s="507"/>
      <c r="B703" s="517"/>
      <c r="C703" s="518"/>
      <c r="D703" s="517"/>
      <c r="E703" s="518"/>
      <c r="F703" s="510"/>
      <c r="G703" s="13">
        <v>48</v>
      </c>
      <c r="H703" s="296"/>
      <c r="I703" s="83">
        <v>3600</v>
      </c>
      <c r="J703" s="6">
        <f t="shared" si="178"/>
        <v>0</v>
      </c>
      <c r="K703" s="332">
        <f>Итого!$B$17</f>
        <v>0</v>
      </c>
      <c r="L703" s="8">
        <f t="shared" si="176"/>
        <v>3600</v>
      </c>
      <c r="M703" s="8">
        <f t="shared" si="177"/>
        <v>0</v>
      </c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62"/>
      <c r="AS703" s="62"/>
      <c r="AT703" s="62"/>
      <c r="AU703" s="62"/>
      <c r="AV703" s="62"/>
      <c r="AW703" s="62"/>
      <c r="AX703" s="62"/>
      <c r="AY703" s="62"/>
      <c r="AZ703" s="62"/>
      <c r="BA703" s="62"/>
      <c r="BB703" s="62"/>
      <c r="BC703" s="62"/>
      <c r="BD703" s="62"/>
      <c r="BE703" s="62"/>
      <c r="BF703" s="62"/>
      <c r="BG703" s="62"/>
      <c r="BH703" s="62"/>
      <c r="BI703" s="62"/>
      <c r="BJ703" s="62"/>
      <c r="BK703" s="62"/>
      <c r="BL703" s="62"/>
      <c r="BM703" s="62"/>
      <c r="BN703" s="62"/>
      <c r="BO703" s="62"/>
      <c r="BP703" s="62"/>
      <c r="BQ703" s="62"/>
      <c r="BR703" s="62"/>
      <c r="BS703" s="62"/>
      <c r="BT703" s="62"/>
      <c r="BU703" s="62"/>
      <c r="BV703" s="62"/>
      <c r="BW703" s="62"/>
      <c r="BX703" s="62"/>
      <c r="BY703" s="62"/>
      <c r="BZ703" s="62"/>
      <c r="CA703" s="62"/>
      <c r="CB703" s="62"/>
      <c r="CC703" s="62"/>
      <c r="CD703" s="62"/>
      <c r="CE703" s="62"/>
      <c r="CF703" s="62"/>
      <c r="CG703" s="62"/>
      <c r="CH703" s="62"/>
      <c r="CI703" s="62"/>
      <c r="CJ703" s="62"/>
      <c r="CK703" s="62"/>
      <c r="CL703" s="62"/>
    </row>
    <row r="704" spans="1:90" s="250" customFormat="1" ht="15" customHeight="1">
      <c r="A704" s="507"/>
      <c r="B704" s="517"/>
      <c r="C704" s="518"/>
      <c r="D704" s="517"/>
      <c r="E704" s="518"/>
      <c r="F704" s="510"/>
      <c r="G704" s="13">
        <v>50</v>
      </c>
      <c r="H704" s="296"/>
      <c r="I704" s="83">
        <v>3600</v>
      </c>
      <c r="J704" s="6">
        <f t="shared" si="178"/>
        <v>0</v>
      </c>
      <c r="K704" s="332">
        <f>Итого!$B$17</f>
        <v>0</v>
      </c>
      <c r="L704" s="8">
        <f t="shared" si="176"/>
        <v>3600</v>
      </c>
      <c r="M704" s="8">
        <f t="shared" si="177"/>
        <v>0</v>
      </c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62"/>
      <c r="AS704" s="62"/>
      <c r="AT704" s="62"/>
      <c r="AU704" s="62"/>
      <c r="AV704" s="62"/>
      <c r="AW704" s="62"/>
      <c r="AX704" s="62"/>
      <c r="AY704" s="62"/>
      <c r="AZ704" s="62"/>
      <c r="BA704" s="62"/>
      <c r="BB704" s="62"/>
      <c r="BC704" s="62"/>
      <c r="BD704" s="62"/>
      <c r="BE704" s="62"/>
      <c r="BF704" s="62"/>
      <c r="BG704" s="62"/>
      <c r="BH704" s="62"/>
      <c r="BI704" s="62"/>
      <c r="BJ704" s="62"/>
      <c r="BK704" s="62"/>
      <c r="BL704" s="62"/>
      <c r="BM704" s="62"/>
      <c r="BN704" s="62"/>
      <c r="BO704" s="62"/>
      <c r="BP704" s="62"/>
      <c r="BQ704" s="62"/>
      <c r="BR704" s="62"/>
      <c r="BS704" s="62"/>
      <c r="BT704" s="62"/>
      <c r="BU704" s="62"/>
      <c r="BV704" s="62"/>
      <c r="BW704" s="62"/>
      <c r="BX704" s="62"/>
      <c r="BY704" s="62"/>
      <c r="BZ704" s="62"/>
      <c r="CA704" s="62"/>
      <c r="CB704" s="62"/>
      <c r="CC704" s="62"/>
      <c r="CD704" s="62"/>
      <c r="CE704" s="62"/>
      <c r="CF704" s="62"/>
      <c r="CG704" s="62"/>
      <c r="CH704" s="62"/>
      <c r="CI704" s="62"/>
      <c r="CJ704" s="62"/>
      <c r="CK704" s="62"/>
      <c r="CL704" s="62"/>
    </row>
    <row r="705" spans="1:90" s="244" customFormat="1" ht="15" customHeight="1">
      <c r="A705" s="507"/>
      <c r="B705" s="517"/>
      <c r="C705" s="518"/>
      <c r="D705" s="517"/>
      <c r="E705" s="518"/>
      <c r="F705" s="510"/>
      <c r="G705" s="13">
        <v>52</v>
      </c>
      <c r="H705" s="296"/>
      <c r="I705" s="83">
        <v>3600</v>
      </c>
      <c r="J705" s="6">
        <f t="shared" si="178"/>
        <v>0</v>
      </c>
      <c r="K705" s="332">
        <f>Итого!$B$17</f>
        <v>0</v>
      </c>
      <c r="L705" s="8">
        <f t="shared" si="176"/>
        <v>3600</v>
      </c>
      <c r="M705" s="8">
        <f t="shared" si="177"/>
        <v>0</v>
      </c>
      <c r="N705" s="61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62"/>
      <c r="AS705" s="62"/>
      <c r="AT705" s="62"/>
      <c r="AU705" s="62"/>
      <c r="AV705" s="62"/>
      <c r="AW705" s="62"/>
      <c r="AX705" s="62"/>
      <c r="AY705" s="62"/>
      <c r="AZ705" s="62"/>
      <c r="BA705" s="62"/>
      <c r="BB705" s="62"/>
      <c r="BC705" s="62"/>
      <c r="BD705" s="62"/>
      <c r="BE705" s="62"/>
      <c r="BF705" s="62"/>
      <c r="BG705" s="62"/>
      <c r="BH705" s="62"/>
      <c r="BI705" s="62"/>
      <c r="BJ705" s="62"/>
      <c r="BK705" s="62"/>
      <c r="BL705" s="62"/>
      <c r="BM705" s="62"/>
      <c r="BN705" s="62"/>
      <c r="BO705" s="62"/>
      <c r="BP705" s="62"/>
      <c r="BQ705" s="62"/>
      <c r="BR705" s="62"/>
      <c r="BS705" s="62"/>
      <c r="BT705" s="62"/>
      <c r="BU705" s="62"/>
      <c r="BV705" s="62"/>
      <c r="BW705" s="62"/>
      <c r="BX705" s="62"/>
      <c r="BY705" s="62"/>
      <c r="BZ705" s="62"/>
      <c r="CA705" s="62"/>
      <c r="CB705" s="62"/>
      <c r="CC705" s="62"/>
      <c r="CD705" s="62"/>
      <c r="CE705" s="62"/>
      <c r="CF705" s="62"/>
      <c r="CG705" s="62"/>
      <c r="CH705" s="62"/>
      <c r="CI705" s="62"/>
      <c r="CJ705" s="62"/>
      <c r="CK705" s="62"/>
      <c r="CL705" s="62"/>
    </row>
    <row r="706" spans="1:90" s="243" customFormat="1" ht="15" customHeight="1">
      <c r="A706" s="507"/>
      <c r="B706" s="517"/>
      <c r="C706" s="518"/>
      <c r="D706" s="517"/>
      <c r="E706" s="518"/>
      <c r="F706" s="510"/>
      <c r="G706" s="13">
        <v>54</v>
      </c>
      <c r="H706" s="296"/>
      <c r="I706" s="83">
        <v>3600</v>
      </c>
      <c r="J706" s="6">
        <f>I706*H706</f>
        <v>0</v>
      </c>
      <c r="K706" s="332">
        <f>Итого!$B$17</f>
        <v>0</v>
      </c>
      <c r="L706" s="8">
        <f t="shared" si="176"/>
        <v>3600</v>
      </c>
      <c r="M706" s="8">
        <f t="shared" si="177"/>
        <v>0</v>
      </c>
      <c r="N706" s="62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</row>
    <row r="707" spans="1:90" s="244" customFormat="1" ht="15" customHeight="1">
      <c r="A707" s="507"/>
      <c r="B707" s="517"/>
      <c r="C707" s="518"/>
      <c r="D707" s="517"/>
      <c r="E707" s="518"/>
      <c r="F707" s="510"/>
      <c r="G707" s="13">
        <v>56</v>
      </c>
      <c r="H707" s="296"/>
      <c r="I707" s="83">
        <v>3600</v>
      </c>
      <c r="J707" s="6">
        <f>I707*H707</f>
        <v>0</v>
      </c>
      <c r="K707" s="332">
        <f>Итого!$B$17</f>
        <v>0</v>
      </c>
      <c r="L707" s="8">
        <f t="shared" si="176"/>
        <v>3600</v>
      </c>
      <c r="M707" s="8">
        <f t="shared" si="177"/>
        <v>0</v>
      </c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62"/>
      <c r="AS707" s="62"/>
      <c r="AT707" s="62"/>
      <c r="AU707" s="62"/>
      <c r="AV707" s="62"/>
      <c r="AW707" s="62"/>
      <c r="AX707" s="62"/>
      <c r="AY707" s="62"/>
      <c r="AZ707" s="62"/>
      <c r="BA707" s="62"/>
      <c r="BB707" s="62"/>
      <c r="BC707" s="62"/>
      <c r="BD707" s="62"/>
      <c r="BE707" s="62"/>
      <c r="BF707" s="62"/>
      <c r="BG707" s="62"/>
      <c r="BH707" s="62"/>
      <c r="BI707" s="62"/>
      <c r="BJ707" s="62"/>
      <c r="BK707" s="62"/>
      <c r="BL707" s="62"/>
      <c r="BM707" s="62"/>
      <c r="BN707" s="62"/>
      <c r="BO707" s="62"/>
      <c r="BP707" s="62"/>
      <c r="BQ707" s="62"/>
      <c r="BR707" s="62"/>
      <c r="BS707" s="62"/>
      <c r="BT707" s="62"/>
      <c r="BU707" s="62"/>
      <c r="BV707" s="62"/>
      <c r="BW707" s="62"/>
      <c r="BX707" s="62"/>
      <c r="BY707" s="62"/>
      <c r="BZ707" s="62"/>
      <c r="CA707" s="62"/>
      <c r="CB707" s="62"/>
      <c r="CC707" s="62"/>
      <c r="CD707" s="62"/>
      <c r="CE707" s="62"/>
      <c r="CF707" s="62"/>
      <c r="CG707" s="62"/>
      <c r="CH707" s="62"/>
      <c r="CI707" s="62"/>
      <c r="CJ707" s="62"/>
      <c r="CK707" s="62"/>
      <c r="CL707" s="62"/>
    </row>
    <row r="708" spans="1:90" s="361" customFormat="1" ht="15" customHeight="1">
      <c r="A708" s="506" t="s">
        <v>111</v>
      </c>
      <c r="B708" s="575" t="s">
        <v>770</v>
      </c>
      <c r="C708" s="576"/>
      <c r="D708" s="575" t="s">
        <v>579</v>
      </c>
      <c r="E708" s="576"/>
      <c r="F708" s="581"/>
      <c r="G708" s="5"/>
      <c r="H708" s="253">
        <f>SUM(H709:H720)</f>
        <v>0</v>
      </c>
      <c r="I708" s="5"/>
      <c r="J708" s="5">
        <f>SUM(J709:J720)</f>
        <v>0</v>
      </c>
      <c r="K708" s="68"/>
      <c r="L708" s="10"/>
      <c r="M708" s="7">
        <f>SUM(M709:M720)</f>
        <v>0</v>
      </c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62"/>
      <c r="AS708" s="62"/>
      <c r="AT708" s="62"/>
      <c r="AU708" s="62"/>
      <c r="AV708" s="62"/>
      <c r="AW708" s="62"/>
      <c r="AX708" s="62"/>
      <c r="AY708" s="62"/>
      <c r="AZ708" s="62"/>
      <c r="BA708" s="62"/>
      <c r="BB708" s="62"/>
      <c r="BC708" s="62"/>
      <c r="BD708" s="62"/>
      <c r="BE708" s="62"/>
      <c r="BF708" s="62"/>
      <c r="BG708" s="62"/>
      <c r="BH708" s="62"/>
      <c r="BI708" s="62"/>
      <c r="BJ708" s="62"/>
      <c r="BK708" s="62"/>
      <c r="BL708" s="62"/>
      <c r="BM708" s="62"/>
      <c r="BN708" s="62"/>
      <c r="BO708" s="62"/>
      <c r="BP708" s="62"/>
      <c r="BQ708" s="62"/>
      <c r="BR708" s="62"/>
      <c r="BS708" s="62"/>
      <c r="BT708" s="62"/>
      <c r="BU708" s="62"/>
      <c r="BV708" s="62"/>
      <c r="BW708" s="62"/>
      <c r="BX708" s="62"/>
      <c r="BY708" s="62"/>
      <c r="BZ708" s="62"/>
      <c r="CA708" s="62"/>
      <c r="CB708" s="62"/>
      <c r="CC708" s="62"/>
      <c r="CD708" s="62"/>
      <c r="CE708" s="62"/>
      <c r="CF708" s="62"/>
      <c r="CG708" s="62"/>
      <c r="CH708" s="62"/>
      <c r="CI708" s="62"/>
      <c r="CJ708" s="62"/>
      <c r="CK708" s="62"/>
      <c r="CL708" s="62"/>
    </row>
    <row r="709" spans="1:90" s="361" customFormat="1" ht="15" customHeight="1">
      <c r="A709" s="582"/>
      <c r="B709" s="577"/>
      <c r="C709" s="578"/>
      <c r="D709" s="577"/>
      <c r="E709" s="578"/>
      <c r="F709" s="510"/>
      <c r="G709" s="13">
        <v>34</v>
      </c>
      <c r="H709" s="296"/>
      <c r="I709" s="6">
        <v>4299</v>
      </c>
      <c r="J709" s="6">
        <f>I709*H709</f>
        <v>0</v>
      </c>
      <c r="K709" s="332">
        <f>Итого!$B$17</f>
        <v>0</v>
      </c>
      <c r="L709" s="8">
        <f t="shared" ref="L709:L720" si="179">PRODUCT(I709,1-K709)</f>
        <v>4299</v>
      </c>
      <c r="M709" s="8">
        <f t="shared" ref="M709:M720" si="180">L709*H709</f>
        <v>0</v>
      </c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62"/>
      <c r="AS709" s="62"/>
      <c r="AT709" s="62"/>
      <c r="AU709" s="62"/>
      <c r="AV709" s="62"/>
      <c r="AW709" s="62"/>
      <c r="AX709" s="62"/>
      <c r="AY709" s="62"/>
      <c r="AZ709" s="62"/>
      <c r="BA709" s="62"/>
      <c r="BB709" s="62"/>
      <c r="BC709" s="62"/>
      <c r="BD709" s="62"/>
      <c r="BE709" s="62"/>
      <c r="BF709" s="62"/>
      <c r="BG709" s="62"/>
      <c r="BH709" s="62"/>
      <c r="BI709" s="62"/>
      <c r="BJ709" s="62"/>
      <c r="BK709" s="62"/>
      <c r="BL709" s="62"/>
      <c r="BM709" s="62"/>
      <c r="BN709" s="62"/>
      <c r="BO709" s="62"/>
      <c r="BP709" s="62"/>
      <c r="BQ709" s="62"/>
      <c r="BR709" s="62"/>
      <c r="BS709" s="62"/>
      <c r="BT709" s="62"/>
      <c r="BU709" s="62"/>
      <c r="BV709" s="62"/>
      <c r="BW709" s="62"/>
      <c r="BX709" s="62"/>
      <c r="BY709" s="62"/>
      <c r="BZ709" s="62"/>
      <c r="CA709" s="62"/>
      <c r="CB709" s="62"/>
      <c r="CC709" s="62"/>
      <c r="CD709" s="62"/>
      <c r="CE709" s="62"/>
      <c r="CF709" s="62"/>
      <c r="CG709" s="62"/>
      <c r="CH709" s="62"/>
      <c r="CI709" s="62"/>
      <c r="CJ709" s="62"/>
      <c r="CK709" s="62"/>
      <c r="CL709" s="62"/>
    </row>
    <row r="710" spans="1:90" s="361" customFormat="1" ht="15" customHeight="1">
      <c r="A710" s="582"/>
      <c r="B710" s="577"/>
      <c r="C710" s="578"/>
      <c r="D710" s="577"/>
      <c r="E710" s="578"/>
      <c r="F710" s="510"/>
      <c r="G710" s="13">
        <v>36</v>
      </c>
      <c r="H710" s="296"/>
      <c r="I710" s="6">
        <v>4299</v>
      </c>
      <c r="J710" s="6">
        <f t="shared" ref="J710:J720" si="181">I710*H710</f>
        <v>0</v>
      </c>
      <c r="K710" s="332">
        <f>Итого!$B$17</f>
        <v>0</v>
      </c>
      <c r="L710" s="8">
        <f t="shared" si="179"/>
        <v>4299</v>
      </c>
      <c r="M710" s="8">
        <f t="shared" si="180"/>
        <v>0</v>
      </c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62"/>
      <c r="AS710" s="62"/>
      <c r="AT710" s="62"/>
      <c r="AU710" s="62"/>
      <c r="AV710" s="62"/>
      <c r="AW710" s="62"/>
      <c r="AX710" s="62"/>
      <c r="AY710" s="62"/>
      <c r="AZ710" s="62"/>
      <c r="BA710" s="62"/>
      <c r="BB710" s="62"/>
      <c r="BC710" s="62"/>
      <c r="BD710" s="62"/>
      <c r="BE710" s="62"/>
      <c r="BF710" s="62"/>
      <c r="BG710" s="62"/>
      <c r="BH710" s="62"/>
      <c r="BI710" s="62"/>
      <c r="BJ710" s="62"/>
      <c r="BK710" s="62"/>
      <c r="BL710" s="62"/>
      <c r="BM710" s="62"/>
      <c r="BN710" s="62"/>
      <c r="BO710" s="62"/>
      <c r="BP710" s="62"/>
      <c r="BQ710" s="62"/>
      <c r="BR710" s="62"/>
      <c r="BS710" s="62"/>
      <c r="BT710" s="62"/>
      <c r="BU710" s="62"/>
      <c r="BV710" s="62"/>
      <c r="BW710" s="62"/>
      <c r="BX710" s="62"/>
      <c r="BY710" s="62"/>
      <c r="BZ710" s="62"/>
      <c r="CA710" s="62"/>
      <c r="CB710" s="62"/>
      <c r="CC710" s="62"/>
      <c r="CD710" s="62"/>
      <c r="CE710" s="62"/>
      <c r="CF710" s="62"/>
      <c r="CG710" s="62"/>
      <c r="CH710" s="62"/>
      <c r="CI710" s="62"/>
      <c r="CJ710" s="62"/>
      <c r="CK710" s="62"/>
      <c r="CL710" s="62"/>
    </row>
    <row r="711" spans="1:90" s="361" customFormat="1" ht="15" customHeight="1">
      <c r="A711" s="582"/>
      <c r="B711" s="577"/>
      <c r="C711" s="578"/>
      <c r="D711" s="577"/>
      <c r="E711" s="578"/>
      <c r="F711" s="510"/>
      <c r="G711" s="13">
        <v>38</v>
      </c>
      <c r="H711" s="296"/>
      <c r="I711" s="6">
        <v>4299</v>
      </c>
      <c r="J711" s="6">
        <f t="shared" si="181"/>
        <v>0</v>
      </c>
      <c r="K711" s="332">
        <f>Итого!$B$17</f>
        <v>0</v>
      </c>
      <c r="L711" s="8">
        <f t="shared" si="179"/>
        <v>4299</v>
      </c>
      <c r="M711" s="8">
        <f t="shared" si="180"/>
        <v>0</v>
      </c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62"/>
      <c r="AS711" s="62"/>
      <c r="AT711" s="62"/>
      <c r="AU711" s="62"/>
      <c r="AV711" s="62"/>
      <c r="AW711" s="62"/>
      <c r="AX711" s="62"/>
      <c r="AY711" s="62"/>
      <c r="AZ711" s="62"/>
      <c r="BA711" s="62"/>
      <c r="BB711" s="62"/>
      <c r="BC711" s="62"/>
      <c r="BD711" s="62"/>
      <c r="BE711" s="62"/>
      <c r="BF711" s="62"/>
      <c r="BG711" s="62"/>
      <c r="BH711" s="62"/>
      <c r="BI711" s="62"/>
      <c r="BJ711" s="62"/>
      <c r="BK711" s="62"/>
      <c r="BL711" s="62"/>
      <c r="BM711" s="62"/>
      <c r="BN711" s="62"/>
      <c r="BO711" s="62"/>
      <c r="BP711" s="62"/>
      <c r="BQ711" s="62"/>
      <c r="BR711" s="62"/>
      <c r="BS711" s="62"/>
      <c r="BT711" s="62"/>
      <c r="BU711" s="62"/>
      <c r="BV711" s="62"/>
      <c r="BW711" s="62"/>
      <c r="BX711" s="62"/>
      <c r="BY711" s="62"/>
      <c r="BZ711" s="62"/>
      <c r="CA711" s="62"/>
      <c r="CB711" s="62"/>
      <c r="CC711" s="62"/>
      <c r="CD711" s="62"/>
      <c r="CE711" s="62"/>
      <c r="CF711" s="62"/>
      <c r="CG711" s="62"/>
      <c r="CH711" s="62"/>
      <c r="CI711" s="62"/>
      <c r="CJ711" s="62"/>
      <c r="CK711" s="62"/>
      <c r="CL711" s="62"/>
    </row>
    <row r="712" spans="1:90" s="361" customFormat="1" ht="15" customHeight="1">
      <c r="A712" s="582"/>
      <c r="B712" s="577"/>
      <c r="C712" s="578"/>
      <c r="D712" s="577"/>
      <c r="E712" s="578"/>
      <c r="F712" s="510"/>
      <c r="G712" s="13">
        <v>40</v>
      </c>
      <c r="H712" s="296"/>
      <c r="I712" s="6">
        <v>4299</v>
      </c>
      <c r="J712" s="6">
        <f t="shared" si="181"/>
        <v>0</v>
      </c>
      <c r="K712" s="332">
        <f>Итого!$B$17</f>
        <v>0</v>
      </c>
      <c r="L712" s="8">
        <f t="shared" si="179"/>
        <v>4299</v>
      </c>
      <c r="M712" s="8">
        <f t="shared" si="180"/>
        <v>0</v>
      </c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62"/>
      <c r="AS712" s="62"/>
      <c r="AT712" s="62"/>
      <c r="AU712" s="62"/>
      <c r="AV712" s="62"/>
      <c r="AW712" s="62"/>
      <c r="AX712" s="62"/>
      <c r="AY712" s="62"/>
      <c r="AZ712" s="62"/>
      <c r="BA712" s="62"/>
      <c r="BB712" s="62"/>
      <c r="BC712" s="62"/>
      <c r="BD712" s="62"/>
      <c r="BE712" s="62"/>
      <c r="BF712" s="62"/>
      <c r="BG712" s="62"/>
      <c r="BH712" s="62"/>
      <c r="BI712" s="62"/>
      <c r="BJ712" s="62"/>
      <c r="BK712" s="62"/>
      <c r="BL712" s="62"/>
      <c r="BM712" s="62"/>
      <c r="BN712" s="62"/>
      <c r="BO712" s="62"/>
      <c r="BP712" s="62"/>
      <c r="BQ712" s="62"/>
      <c r="BR712" s="62"/>
      <c r="BS712" s="62"/>
      <c r="BT712" s="62"/>
      <c r="BU712" s="62"/>
      <c r="BV712" s="62"/>
      <c r="BW712" s="62"/>
      <c r="BX712" s="62"/>
      <c r="BY712" s="62"/>
      <c r="BZ712" s="62"/>
      <c r="CA712" s="62"/>
      <c r="CB712" s="62"/>
      <c r="CC712" s="62"/>
      <c r="CD712" s="62"/>
      <c r="CE712" s="62"/>
      <c r="CF712" s="62"/>
      <c r="CG712" s="62"/>
      <c r="CH712" s="62"/>
      <c r="CI712" s="62"/>
      <c r="CJ712" s="62"/>
      <c r="CK712" s="62"/>
      <c r="CL712" s="62"/>
    </row>
    <row r="713" spans="1:90" s="361" customFormat="1" ht="15" customHeight="1">
      <c r="A713" s="582"/>
      <c r="B713" s="577"/>
      <c r="C713" s="578"/>
      <c r="D713" s="577"/>
      <c r="E713" s="578"/>
      <c r="F713" s="510"/>
      <c r="G713" s="13">
        <v>42</v>
      </c>
      <c r="H713" s="296"/>
      <c r="I713" s="6">
        <v>4299</v>
      </c>
      <c r="J713" s="6">
        <f t="shared" si="181"/>
        <v>0</v>
      </c>
      <c r="K713" s="332">
        <f>Итого!$B$17</f>
        <v>0</v>
      </c>
      <c r="L713" s="8">
        <f t="shared" si="179"/>
        <v>4299</v>
      </c>
      <c r="M713" s="8">
        <f t="shared" si="180"/>
        <v>0</v>
      </c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62"/>
      <c r="AS713" s="62"/>
      <c r="AT713" s="62"/>
      <c r="AU713" s="62"/>
      <c r="AV713" s="62"/>
      <c r="AW713" s="62"/>
      <c r="AX713" s="62"/>
      <c r="AY713" s="62"/>
      <c r="AZ713" s="62"/>
      <c r="BA713" s="62"/>
      <c r="BB713" s="62"/>
      <c r="BC713" s="62"/>
      <c r="BD713" s="62"/>
      <c r="BE713" s="62"/>
      <c r="BF713" s="62"/>
      <c r="BG713" s="62"/>
      <c r="BH713" s="62"/>
      <c r="BI713" s="62"/>
      <c r="BJ713" s="62"/>
      <c r="BK713" s="62"/>
      <c r="BL713" s="62"/>
      <c r="BM713" s="62"/>
      <c r="BN713" s="62"/>
      <c r="BO713" s="62"/>
      <c r="BP713" s="62"/>
      <c r="BQ713" s="62"/>
      <c r="BR713" s="62"/>
      <c r="BS713" s="62"/>
      <c r="BT713" s="62"/>
      <c r="BU713" s="62"/>
      <c r="BV713" s="62"/>
      <c r="BW713" s="62"/>
      <c r="BX713" s="62"/>
      <c r="BY713" s="62"/>
      <c r="BZ713" s="62"/>
      <c r="CA713" s="62"/>
      <c r="CB713" s="62"/>
      <c r="CC713" s="62"/>
      <c r="CD713" s="62"/>
      <c r="CE713" s="62"/>
      <c r="CF713" s="62"/>
      <c r="CG713" s="62"/>
      <c r="CH713" s="62"/>
      <c r="CI713" s="62"/>
      <c r="CJ713" s="62"/>
      <c r="CK713" s="62"/>
      <c r="CL713" s="62"/>
    </row>
    <row r="714" spans="1:90" s="361" customFormat="1" ht="15" customHeight="1">
      <c r="A714" s="582"/>
      <c r="B714" s="577"/>
      <c r="C714" s="578"/>
      <c r="D714" s="577"/>
      <c r="E714" s="578"/>
      <c r="F714" s="510"/>
      <c r="G714" s="13">
        <v>44</v>
      </c>
      <c r="H714" s="296"/>
      <c r="I714" s="6">
        <v>4299</v>
      </c>
      <c r="J714" s="6">
        <f t="shared" si="181"/>
        <v>0</v>
      </c>
      <c r="K714" s="332">
        <f>Итого!$B$17</f>
        <v>0</v>
      </c>
      <c r="L714" s="8">
        <f t="shared" si="179"/>
        <v>4299</v>
      </c>
      <c r="M714" s="8">
        <f t="shared" si="180"/>
        <v>0</v>
      </c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62"/>
      <c r="AS714" s="62"/>
      <c r="AT714" s="62"/>
      <c r="AU714" s="62"/>
      <c r="AV714" s="62"/>
      <c r="AW714" s="62"/>
      <c r="AX714" s="62"/>
      <c r="AY714" s="62"/>
      <c r="AZ714" s="62"/>
      <c r="BA714" s="62"/>
      <c r="BB714" s="62"/>
      <c r="BC714" s="62"/>
      <c r="BD714" s="62"/>
      <c r="BE714" s="62"/>
      <c r="BF714" s="62"/>
      <c r="BG714" s="62"/>
      <c r="BH714" s="62"/>
      <c r="BI714" s="62"/>
      <c r="BJ714" s="62"/>
      <c r="BK714" s="62"/>
      <c r="BL714" s="62"/>
      <c r="BM714" s="62"/>
      <c r="BN714" s="62"/>
      <c r="BO714" s="62"/>
      <c r="BP714" s="62"/>
      <c r="BQ714" s="62"/>
      <c r="BR714" s="62"/>
      <c r="BS714" s="62"/>
      <c r="BT714" s="62"/>
      <c r="BU714" s="62"/>
      <c r="BV714" s="62"/>
      <c r="BW714" s="62"/>
      <c r="BX714" s="62"/>
      <c r="BY714" s="62"/>
      <c r="BZ714" s="62"/>
      <c r="CA714" s="62"/>
      <c r="CB714" s="62"/>
      <c r="CC714" s="62"/>
      <c r="CD714" s="62"/>
      <c r="CE714" s="62"/>
      <c r="CF714" s="62"/>
      <c r="CG714" s="62"/>
      <c r="CH714" s="62"/>
      <c r="CI714" s="62"/>
      <c r="CJ714" s="62"/>
      <c r="CK714" s="62"/>
      <c r="CL714" s="62"/>
    </row>
    <row r="715" spans="1:90" s="361" customFormat="1" ht="15" customHeight="1">
      <c r="A715" s="582"/>
      <c r="B715" s="577"/>
      <c r="C715" s="578"/>
      <c r="D715" s="577"/>
      <c r="E715" s="578"/>
      <c r="F715" s="510"/>
      <c r="G715" s="13">
        <v>46</v>
      </c>
      <c r="H715" s="296"/>
      <c r="I715" s="6">
        <v>4299</v>
      </c>
      <c r="J715" s="6">
        <f t="shared" si="181"/>
        <v>0</v>
      </c>
      <c r="K715" s="332">
        <f>Итого!$B$17</f>
        <v>0</v>
      </c>
      <c r="L715" s="8">
        <f t="shared" si="179"/>
        <v>4299</v>
      </c>
      <c r="M715" s="8">
        <f t="shared" si="180"/>
        <v>0</v>
      </c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  <c r="AR715" s="62"/>
      <c r="AS715" s="62"/>
      <c r="AT715" s="62"/>
      <c r="AU715" s="62"/>
      <c r="AV715" s="62"/>
      <c r="AW715" s="62"/>
      <c r="AX715" s="62"/>
      <c r="AY715" s="62"/>
      <c r="AZ715" s="62"/>
      <c r="BA715" s="62"/>
      <c r="BB715" s="62"/>
      <c r="BC715" s="62"/>
      <c r="BD715" s="62"/>
      <c r="BE715" s="62"/>
      <c r="BF715" s="62"/>
      <c r="BG715" s="62"/>
      <c r="BH715" s="62"/>
      <c r="BI715" s="62"/>
      <c r="BJ715" s="62"/>
      <c r="BK715" s="62"/>
      <c r="BL715" s="62"/>
      <c r="BM715" s="62"/>
      <c r="BN715" s="62"/>
      <c r="BO715" s="62"/>
      <c r="BP715" s="62"/>
      <c r="BQ715" s="62"/>
      <c r="BR715" s="62"/>
      <c r="BS715" s="62"/>
      <c r="BT715" s="62"/>
      <c r="BU715" s="62"/>
      <c r="BV715" s="62"/>
      <c r="BW715" s="62"/>
      <c r="BX715" s="62"/>
      <c r="BY715" s="62"/>
      <c r="BZ715" s="62"/>
      <c r="CA715" s="62"/>
      <c r="CB715" s="62"/>
      <c r="CC715" s="62"/>
      <c r="CD715" s="62"/>
      <c r="CE715" s="62"/>
      <c r="CF715" s="62"/>
      <c r="CG715" s="62"/>
      <c r="CH715" s="62"/>
      <c r="CI715" s="62"/>
      <c r="CJ715" s="62"/>
      <c r="CK715" s="62"/>
      <c r="CL715" s="62"/>
    </row>
    <row r="716" spans="1:90" s="361" customFormat="1" ht="15" customHeight="1">
      <c r="A716" s="582"/>
      <c r="B716" s="577"/>
      <c r="C716" s="578"/>
      <c r="D716" s="577"/>
      <c r="E716" s="578"/>
      <c r="F716" s="510"/>
      <c r="G716" s="13">
        <v>48</v>
      </c>
      <c r="H716" s="296"/>
      <c r="I716" s="6">
        <v>4299</v>
      </c>
      <c r="J716" s="6">
        <f t="shared" si="181"/>
        <v>0</v>
      </c>
      <c r="K716" s="332">
        <f>Итого!$B$17</f>
        <v>0</v>
      </c>
      <c r="L716" s="8">
        <f t="shared" si="179"/>
        <v>4299</v>
      </c>
      <c r="M716" s="8">
        <f t="shared" si="180"/>
        <v>0</v>
      </c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62"/>
      <c r="AS716" s="62"/>
      <c r="AT716" s="62"/>
      <c r="AU716" s="62"/>
      <c r="AV716" s="62"/>
      <c r="AW716" s="62"/>
      <c r="AX716" s="62"/>
      <c r="AY716" s="62"/>
      <c r="AZ716" s="62"/>
      <c r="BA716" s="62"/>
      <c r="BB716" s="62"/>
      <c r="BC716" s="62"/>
      <c r="BD716" s="62"/>
      <c r="BE716" s="62"/>
      <c r="BF716" s="62"/>
      <c r="BG716" s="62"/>
      <c r="BH716" s="62"/>
      <c r="BI716" s="62"/>
      <c r="BJ716" s="62"/>
      <c r="BK716" s="62"/>
      <c r="BL716" s="62"/>
      <c r="BM716" s="62"/>
      <c r="BN716" s="62"/>
      <c r="BO716" s="62"/>
      <c r="BP716" s="62"/>
      <c r="BQ716" s="62"/>
      <c r="BR716" s="62"/>
      <c r="BS716" s="62"/>
      <c r="BT716" s="62"/>
      <c r="BU716" s="62"/>
      <c r="BV716" s="62"/>
      <c r="BW716" s="62"/>
      <c r="BX716" s="62"/>
      <c r="BY716" s="62"/>
      <c r="BZ716" s="62"/>
      <c r="CA716" s="62"/>
      <c r="CB716" s="62"/>
      <c r="CC716" s="62"/>
      <c r="CD716" s="62"/>
      <c r="CE716" s="62"/>
      <c r="CF716" s="62"/>
      <c r="CG716" s="62"/>
      <c r="CH716" s="62"/>
      <c r="CI716" s="62"/>
      <c r="CJ716" s="62"/>
      <c r="CK716" s="62"/>
      <c r="CL716" s="62"/>
    </row>
    <row r="717" spans="1:90" s="361" customFormat="1" ht="15" customHeight="1">
      <c r="A717" s="582"/>
      <c r="B717" s="577"/>
      <c r="C717" s="578"/>
      <c r="D717" s="577"/>
      <c r="E717" s="578"/>
      <c r="F717" s="510"/>
      <c r="G717" s="13">
        <v>50</v>
      </c>
      <c r="H717" s="296"/>
      <c r="I717" s="6">
        <v>4299</v>
      </c>
      <c r="J717" s="6">
        <f t="shared" si="181"/>
        <v>0</v>
      </c>
      <c r="K717" s="332">
        <f>Итого!$B$17</f>
        <v>0</v>
      </c>
      <c r="L717" s="8">
        <f t="shared" si="179"/>
        <v>4299</v>
      </c>
      <c r="M717" s="8">
        <f t="shared" si="180"/>
        <v>0</v>
      </c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62"/>
      <c r="AS717" s="62"/>
      <c r="AT717" s="62"/>
      <c r="AU717" s="62"/>
      <c r="AV717" s="62"/>
      <c r="AW717" s="62"/>
      <c r="AX717" s="62"/>
      <c r="AY717" s="62"/>
      <c r="AZ717" s="62"/>
      <c r="BA717" s="62"/>
      <c r="BB717" s="62"/>
      <c r="BC717" s="62"/>
      <c r="BD717" s="62"/>
      <c r="BE717" s="62"/>
      <c r="BF717" s="62"/>
      <c r="BG717" s="62"/>
      <c r="BH717" s="62"/>
      <c r="BI717" s="62"/>
      <c r="BJ717" s="62"/>
      <c r="BK717" s="62"/>
      <c r="BL717" s="62"/>
      <c r="BM717" s="62"/>
      <c r="BN717" s="62"/>
      <c r="BO717" s="62"/>
      <c r="BP717" s="62"/>
      <c r="BQ717" s="62"/>
      <c r="BR717" s="62"/>
      <c r="BS717" s="62"/>
      <c r="BT717" s="62"/>
      <c r="BU717" s="62"/>
      <c r="BV717" s="62"/>
      <c r="BW717" s="62"/>
      <c r="BX717" s="62"/>
      <c r="BY717" s="62"/>
      <c r="BZ717" s="62"/>
      <c r="CA717" s="62"/>
      <c r="CB717" s="62"/>
      <c r="CC717" s="62"/>
      <c r="CD717" s="62"/>
      <c r="CE717" s="62"/>
      <c r="CF717" s="62"/>
      <c r="CG717" s="62"/>
      <c r="CH717" s="62"/>
      <c r="CI717" s="62"/>
      <c r="CJ717" s="62"/>
      <c r="CK717" s="62"/>
      <c r="CL717" s="62"/>
    </row>
    <row r="718" spans="1:90" s="361" customFormat="1" ht="15" customHeight="1">
      <c r="A718" s="582"/>
      <c r="B718" s="577"/>
      <c r="C718" s="578"/>
      <c r="D718" s="577"/>
      <c r="E718" s="578"/>
      <c r="F718" s="510"/>
      <c r="G718" s="13">
        <v>52</v>
      </c>
      <c r="H718" s="296"/>
      <c r="I718" s="6">
        <v>4299</v>
      </c>
      <c r="J718" s="6">
        <f t="shared" si="181"/>
        <v>0</v>
      </c>
      <c r="K718" s="332">
        <f>Итого!$B$17</f>
        <v>0</v>
      </c>
      <c r="L718" s="8">
        <f t="shared" si="179"/>
        <v>4299</v>
      </c>
      <c r="M718" s="8">
        <f t="shared" si="180"/>
        <v>0</v>
      </c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62"/>
      <c r="AS718" s="62"/>
      <c r="AT718" s="62"/>
      <c r="AU718" s="62"/>
      <c r="AV718" s="62"/>
      <c r="AW718" s="62"/>
      <c r="AX718" s="62"/>
      <c r="AY718" s="62"/>
      <c r="AZ718" s="62"/>
      <c r="BA718" s="62"/>
      <c r="BB718" s="62"/>
      <c r="BC718" s="62"/>
      <c r="BD718" s="62"/>
      <c r="BE718" s="62"/>
      <c r="BF718" s="62"/>
      <c r="BG718" s="62"/>
      <c r="BH718" s="62"/>
      <c r="BI718" s="62"/>
      <c r="BJ718" s="62"/>
      <c r="BK718" s="62"/>
      <c r="BL718" s="62"/>
      <c r="BM718" s="62"/>
      <c r="BN718" s="62"/>
      <c r="BO718" s="62"/>
      <c r="BP718" s="62"/>
      <c r="BQ718" s="62"/>
      <c r="BR718" s="62"/>
      <c r="BS718" s="62"/>
      <c r="BT718" s="62"/>
      <c r="BU718" s="62"/>
      <c r="BV718" s="62"/>
      <c r="BW718" s="62"/>
      <c r="BX718" s="62"/>
      <c r="BY718" s="62"/>
      <c r="BZ718" s="62"/>
      <c r="CA718" s="62"/>
      <c r="CB718" s="62"/>
      <c r="CC718" s="62"/>
      <c r="CD718" s="62"/>
      <c r="CE718" s="62"/>
      <c r="CF718" s="62"/>
      <c r="CG718" s="62"/>
      <c r="CH718" s="62"/>
      <c r="CI718" s="62"/>
      <c r="CJ718" s="62"/>
      <c r="CK718" s="62"/>
      <c r="CL718" s="62"/>
    </row>
    <row r="719" spans="1:90" s="361" customFormat="1" ht="15" customHeight="1">
      <c r="A719" s="582"/>
      <c r="B719" s="577"/>
      <c r="C719" s="578"/>
      <c r="D719" s="577"/>
      <c r="E719" s="578"/>
      <c r="F719" s="510"/>
      <c r="G719" s="13">
        <v>54</v>
      </c>
      <c r="H719" s="296"/>
      <c r="I719" s="6">
        <v>4299</v>
      </c>
      <c r="J719" s="6">
        <f t="shared" si="181"/>
        <v>0</v>
      </c>
      <c r="K719" s="332">
        <f>Итого!$B$17</f>
        <v>0</v>
      </c>
      <c r="L719" s="8">
        <f t="shared" si="179"/>
        <v>4299</v>
      </c>
      <c r="M719" s="8">
        <f t="shared" si="180"/>
        <v>0</v>
      </c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62"/>
      <c r="AS719" s="62"/>
      <c r="AT719" s="62"/>
      <c r="AU719" s="62"/>
      <c r="AV719" s="62"/>
      <c r="AW719" s="62"/>
      <c r="AX719" s="62"/>
      <c r="AY719" s="62"/>
      <c r="AZ719" s="62"/>
      <c r="BA719" s="62"/>
      <c r="BB719" s="62"/>
      <c r="BC719" s="62"/>
      <c r="BD719" s="62"/>
      <c r="BE719" s="62"/>
      <c r="BF719" s="62"/>
      <c r="BG719" s="62"/>
      <c r="BH719" s="62"/>
      <c r="BI719" s="62"/>
      <c r="BJ719" s="62"/>
      <c r="BK719" s="62"/>
      <c r="BL719" s="62"/>
      <c r="BM719" s="62"/>
      <c r="BN719" s="62"/>
      <c r="BO719" s="62"/>
      <c r="BP719" s="62"/>
      <c r="BQ719" s="62"/>
      <c r="BR719" s="62"/>
      <c r="BS719" s="62"/>
      <c r="BT719" s="62"/>
      <c r="BU719" s="62"/>
      <c r="BV719" s="62"/>
      <c r="BW719" s="62"/>
      <c r="BX719" s="62"/>
      <c r="BY719" s="62"/>
      <c r="BZ719" s="62"/>
      <c r="CA719" s="62"/>
      <c r="CB719" s="62"/>
      <c r="CC719" s="62"/>
      <c r="CD719" s="62"/>
      <c r="CE719" s="62"/>
      <c r="CF719" s="62"/>
      <c r="CG719" s="62"/>
      <c r="CH719" s="62"/>
      <c r="CI719" s="62"/>
      <c r="CJ719" s="62"/>
      <c r="CK719" s="62"/>
      <c r="CL719" s="62"/>
    </row>
    <row r="720" spans="1:90" s="361" customFormat="1" ht="15" customHeight="1">
      <c r="A720" s="583"/>
      <c r="B720" s="579"/>
      <c r="C720" s="580"/>
      <c r="D720" s="579"/>
      <c r="E720" s="580"/>
      <c r="F720" s="519"/>
      <c r="G720" s="13">
        <v>56</v>
      </c>
      <c r="H720" s="296"/>
      <c r="I720" s="6">
        <v>4299</v>
      </c>
      <c r="J720" s="6">
        <f t="shared" si="181"/>
        <v>0</v>
      </c>
      <c r="K720" s="332">
        <f>Итого!$B$17</f>
        <v>0</v>
      </c>
      <c r="L720" s="8">
        <f t="shared" si="179"/>
        <v>4299</v>
      </c>
      <c r="M720" s="8">
        <f t="shared" si="180"/>
        <v>0</v>
      </c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62"/>
      <c r="AS720" s="62"/>
      <c r="AT720" s="62"/>
      <c r="AU720" s="62"/>
      <c r="AV720" s="62"/>
      <c r="AW720" s="62"/>
      <c r="AX720" s="62"/>
      <c r="AY720" s="62"/>
      <c r="AZ720" s="62"/>
      <c r="BA720" s="62"/>
      <c r="BB720" s="62"/>
      <c r="BC720" s="62"/>
      <c r="BD720" s="62"/>
      <c r="BE720" s="62"/>
      <c r="BF720" s="62"/>
      <c r="BG720" s="62"/>
      <c r="BH720" s="62"/>
      <c r="BI720" s="62"/>
      <c r="BJ720" s="62"/>
      <c r="BK720" s="62"/>
      <c r="BL720" s="62"/>
      <c r="BM720" s="62"/>
      <c r="BN720" s="62"/>
      <c r="BO720" s="62"/>
      <c r="BP720" s="62"/>
      <c r="BQ720" s="62"/>
      <c r="BR720" s="62"/>
      <c r="BS720" s="62"/>
      <c r="BT720" s="62"/>
      <c r="BU720" s="62"/>
      <c r="BV720" s="62"/>
      <c r="BW720" s="62"/>
      <c r="BX720" s="62"/>
      <c r="BY720" s="62"/>
      <c r="BZ720" s="62"/>
      <c r="CA720" s="62"/>
      <c r="CB720" s="62"/>
      <c r="CC720" s="62"/>
      <c r="CD720" s="62"/>
      <c r="CE720" s="62"/>
      <c r="CF720" s="62"/>
      <c r="CG720" s="62"/>
      <c r="CH720" s="62"/>
      <c r="CI720" s="62"/>
      <c r="CJ720" s="62"/>
      <c r="CK720" s="62"/>
      <c r="CL720" s="62"/>
    </row>
    <row r="721" spans="1:90" s="244" customFormat="1" ht="15" customHeight="1">
      <c r="A721" s="506" t="s">
        <v>111</v>
      </c>
      <c r="B721" s="575" t="s">
        <v>110</v>
      </c>
      <c r="C721" s="576"/>
      <c r="D721" s="575" t="s">
        <v>579</v>
      </c>
      <c r="E721" s="576"/>
      <c r="F721" s="581"/>
      <c r="G721" s="5"/>
      <c r="H721" s="253">
        <f>SUM(H722:H733)</f>
        <v>0</v>
      </c>
      <c r="I721" s="5"/>
      <c r="J721" s="5">
        <f>SUM(J722:J733)</f>
        <v>0</v>
      </c>
      <c r="K721" s="68"/>
      <c r="L721" s="10"/>
      <c r="M721" s="7">
        <f>SUM(M722:M733)</f>
        <v>0</v>
      </c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62"/>
      <c r="AS721" s="62"/>
      <c r="AT721" s="62"/>
      <c r="AU721" s="62"/>
      <c r="AV721" s="62"/>
      <c r="AW721" s="62"/>
      <c r="AX721" s="62"/>
      <c r="AY721" s="62"/>
      <c r="AZ721" s="62"/>
      <c r="BA721" s="62"/>
      <c r="BB721" s="62"/>
      <c r="BC721" s="62"/>
      <c r="BD721" s="62"/>
      <c r="BE721" s="62"/>
      <c r="BF721" s="62"/>
      <c r="BG721" s="62"/>
      <c r="BH721" s="62"/>
      <c r="BI721" s="62"/>
      <c r="BJ721" s="62"/>
      <c r="BK721" s="62"/>
      <c r="BL721" s="62"/>
      <c r="BM721" s="62"/>
      <c r="BN721" s="62"/>
      <c r="BO721" s="62"/>
      <c r="BP721" s="62"/>
      <c r="BQ721" s="62"/>
      <c r="BR721" s="62"/>
      <c r="BS721" s="62"/>
      <c r="BT721" s="62"/>
      <c r="BU721" s="62"/>
      <c r="BV721" s="62"/>
      <c r="BW721" s="62"/>
      <c r="BX721" s="62"/>
      <c r="BY721" s="62"/>
      <c r="BZ721" s="62"/>
      <c r="CA721" s="62"/>
      <c r="CB721" s="62"/>
      <c r="CC721" s="62"/>
      <c r="CD721" s="62"/>
      <c r="CE721" s="62"/>
      <c r="CF721" s="62"/>
      <c r="CG721" s="62"/>
      <c r="CH721" s="62"/>
      <c r="CI721" s="62"/>
      <c r="CJ721" s="62"/>
      <c r="CK721" s="62"/>
      <c r="CL721" s="62"/>
    </row>
    <row r="722" spans="1:90" s="244" customFormat="1" ht="15" customHeight="1">
      <c r="A722" s="582"/>
      <c r="B722" s="577"/>
      <c r="C722" s="578"/>
      <c r="D722" s="577"/>
      <c r="E722" s="578"/>
      <c r="F722" s="510"/>
      <c r="G722" s="13">
        <v>34</v>
      </c>
      <c r="H722" s="296"/>
      <c r="I722" s="6">
        <v>4299</v>
      </c>
      <c r="J722" s="6">
        <f>I722*H722</f>
        <v>0</v>
      </c>
      <c r="K722" s="332">
        <f>Итого!$B$17</f>
        <v>0</v>
      </c>
      <c r="L722" s="8">
        <f t="shared" ref="L722:L727" si="182">PRODUCT(I722,1-K722)</f>
        <v>4299</v>
      </c>
      <c r="M722" s="8">
        <f t="shared" ref="M722:M733" si="183">L722*H722</f>
        <v>0</v>
      </c>
      <c r="N722" s="61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62"/>
      <c r="AS722" s="62"/>
      <c r="AT722" s="62"/>
      <c r="AU722" s="62"/>
      <c r="AV722" s="62"/>
      <c r="AW722" s="62"/>
      <c r="AX722" s="62"/>
      <c r="AY722" s="62"/>
      <c r="AZ722" s="62"/>
      <c r="BA722" s="62"/>
      <c r="BB722" s="62"/>
      <c r="BC722" s="62"/>
      <c r="BD722" s="62"/>
      <c r="BE722" s="62"/>
      <c r="BF722" s="62"/>
      <c r="BG722" s="62"/>
      <c r="BH722" s="62"/>
      <c r="BI722" s="62"/>
      <c r="BJ722" s="62"/>
      <c r="BK722" s="62"/>
      <c r="BL722" s="62"/>
      <c r="BM722" s="62"/>
      <c r="BN722" s="62"/>
      <c r="BO722" s="62"/>
      <c r="BP722" s="62"/>
      <c r="BQ722" s="62"/>
      <c r="BR722" s="62"/>
      <c r="BS722" s="62"/>
      <c r="BT722" s="62"/>
      <c r="BU722" s="62"/>
      <c r="BV722" s="62"/>
      <c r="BW722" s="62"/>
      <c r="BX722" s="62"/>
      <c r="BY722" s="62"/>
      <c r="BZ722" s="62"/>
      <c r="CA722" s="62"/>
      <c r="CB722" s="62"/>
      <c r="CC722" s="62"/>
      <c r="CD722" s="62"/>
      <c r="CE722" s="62"/>
      <c r="CF722" s="62"/>
      <c r="CG722" s="62"/>
      <c r="CH722" s="62"/>
      <c r="CI722" s="62"/>
      <c r="CJ722" s="62"/>
      <c r="CK722" s="62"/>
      <c r="CL722" s="62"/>
    </row>
    <row r="723" spans="1:90" s="243" customFormat="1" ht="15" customHeight="1">
      <c r="A723" s="582"/>
      <c r="B723" s="577"/>
      <c r="C723" s="578"/>
      <c r="D723" s="577"/>
      <c r="E723" s="578"/>
      <c r="F723" s="510"/>
      <c r="G723" s="13">
        <v>36</v>
      </c>
      <c r="H723" s="296"/>
      <c r="I723" s="6">
        <v>4299</v>
      </c>
      <c r="J723" s="6">
        <f t="shared" ref="J723:J733" si="184">I723*H723</f>
        <v>0</v>
      </c>
      <c r="K723" s="332">
        <f>Итого!$B$17</f>
        <v>0</v>
      </c>
      <c r="L723" s="8">
        <f t="shared" si="182"/>
        <v>4299</v>
      </c>
      <c r="M723" s="8">
        <f t="shared" si="183"/>
        <v>0</v>
      </c>
      <c r="N723" s="62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</row>
    <row r="724" spans="1:90" s="244" customFormat="1" ht="15" customHeight="1">
      <c r="A724" s="582"/>
      <c r="B724" s="577"/>
      <c r="C724" s="578"/>
      <c r="D724" s="577"/>
      <c r="E724" s="578"/>
      <c r="F724" s="510"/>
      <c r="G724" s="13">
        <v>38</v>
      </c>
      <c r="H724" s="296"/>
      <c r="I724" s="6">
        <v>4299</v>
      </c>
      <c r="J724" s="6">
        <f t="shared" si="184"/>
        <v>0</v>
      </c>
      <c r="K724" s="332">
        <f>Итого!$B$17</f>
        <v>0</v>
      </c>
      <c r="L724" s="8">
        <f t="shared" si="182"/>
        <v>4299</v>
      </c>
      <c r="M724" s="8">
        <f t="shared" si="183"/>
        <v>0</v>
      </c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62"/>
      <c r="AS724" s="62"/>
      <c r="AT724" s="62"/>
      <c r="AU724" s="62"/>
      <c r="AV724" s="62"/>
      <c r="AW724" s="62"/>
      <c r="AX724" s="62"/>
      <c r="AY724" s="62"/>
      <c r="AZ724" s="62"/>
      <c r="BA724" s="62"/>
      <c r="BB724" s="62"/>
      <c r="BC724" s="62"/>
      <c r="BD724" s="62"/>
      <c r="BE724" s="62"/>
      <c r="BF724" s="62"/>
      <c r="BG724" s="62"/>
      <c r="BH724" s="62"/>
      <c r="BI724" s="62"/>
      <c r="BJ724" s="62"/>
      <c r="BK724" s="62"/>
      <c r="BL724" s="62"/>
      <c r="BM724" s="62"/>
      <c r="BN724" s="62"/>
      <c r="BO724" s="62"/>
      <c r="BP724" s="62"/>
      <c r="BQ724" s="62"/>
      <c r="BR724" s="62"/>
      <c r="BS724" s="62"/>
      <c r="BT724" s="62"/>
      <c r="BU724" s="62"/>
      <c r="BV724" s="62"/>
      <c r="BW724" s="62"/>
      <c r="BX724" s="62"/>
      <c r="BY724" s="62"/>
      <c r="BZ724" s="62"/>
      <c r="CA724" s="62"/>
      <c r="CB724" s="62"/>
      <c r="CC724" s="62"/>
      <c r="CD724" s="62"/>
      <c r="CE724" s="62"/>
      <c r="CF724" s="62"/>
      <c r="CG724" s="62"/>
      <c r="CH724" s="62"/>
      <c r="CI724" s="62"/>
      <c r="CJ724" s="62"/>
      <c r="CK724" s="62"/>
      <c r="CL724" s="62"/>
    </row>
    <row r="725" spans="1:90" s="244" customFormat="1" ht="15" customHeight="1">
      <c r="A725" s="582"/>
      <c r="B725" s="577"/>
      <c r="C725" s="578"/>
      <c r="D725" s="577"/>
      <c r="E725" s="578"/>
      <c r="F725" s="510"/>
      <c r="G725" s="13">
        <v>40</v>
      </c>
      <c r="H725" s="296"/>
      <c r="I725" s="6">
        <v>4299</v>
      </c>
      <c r="J725" s="6">
        <f t="shared" si="184"/>
        <v>0</v>
      </c>
      <c r="K725" s="332">
        <f>Итого!$B$17</f>
        <v>0</v>
      </c>
      <c r="L725" s="8">
        <f t="shared" si="182"/>
        <v>4299</v>
      </c>
      <c r="M725" s="8">
        <f t="shared" si="183"/>
        <v>0</v>
      </c>
      <c r="N725" s="61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62"/>
      <c r="AS725" s="62"/>
      <c r="AT725" s="62"/>
      <c r="AU725" s="62"/>
      <c r="AV725" s="62"/>
      <c r="AW725" s="62"/>
      <c r="AX725" s="62"/>
      <c r="AY725" s="62"/>
      <c r="AZ725" s="62"/>
      <c r="BA725" s="62"/>
      <c r="BB725" s="62"/>
      <c r="BC725" s="62"/>
      <c r="BD725" s="62"/>
      <c r="BE725" s="62"/>
      <c r="BF725" s="62"/>
      <c r="BG725" s="62"/>
      <c r="BH725" s="62"/>
      <c r="BI725" s="62"/>
      <c r="BJ725" s="62"/>
      <c r="BK725" s="62"/>
      <c r="BL725" s="62"/>
      <c r="BM725" s="62"/>
      <c r="BN725" s="62"/>
      <c r="BO725" s="62"/>
      <c r="BP725" s="62"/>
      <c r="BQ725" s="62"/>
      <c r="BR725" s="62"/>
      <c r="BS725" s="62"/>
      <c r="BT725" s="62"/>
      <c r="BU725" s="62"/>
      <c r="BV725" s="62"/>
      <c r="BW725" s="62"/>
      <c r="BX725" s="62"/>
      <c r="BY725" s="62"/>
      <c r="BZ725" s="62"/>
      <c r="CA725" s="62"/>
      <c r="CB725" s="62"/>
      <c r="CC725" s="62"/>
      <c r="CD725" s="62"/>
      <c r="CE725" s="62"/>
      <c r="CF725" s="62"/>
      <c r="CG725" s="62"/>
      <c r="CH725" s="62"/>
      <c r="CI725" s="62"/>
      <c r="CJ725" s="62"/>
      <c r="CK725" s="62"/>
      <c r="CL725" s="62"/>
    </row>
    <row r="726" spans="1:90" s="243" customFormat="1" ht="15" customHeight="1">
      <c r="A726" s="582"/>
      <c r="B726" s="577"/>
      <c r="C726" s="578"/>
      <c r="D726" s="577"/>
      <c r="E726" s="578"/>
      <c r="F726" s="510"/>
      <c r="G726" s="13">
        <v>42</v>
      </c>
      <c r="H726" s="296"/>
      <c r="I726" s="6">
        <v>4299</v>
      </c>
      <c r="J726" s="6">
        <f t="shared" si="184"/>
        <v>0</v>
      </c>
      <c r="K726" s="332">
        <f>Итого!$B$17</f>
        <v>0</v>
      </c>
      <c r="L726" s="8">
        <f t="shared" si="182"/>
        <v>4299</v>
      </c>
      <c r="M726" s="8">
        <f t="shared" si="183"/>
        <v>0</v>
      </c>
      <c r="N726" s="62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</row>
    <row r="727" spans="1:90" s="244" customFormat="1" ht="15" customHeight="1">
      <c r="A727" s="582"/>
      <c r="B727" s="577"/>
      <c r="C727" s="578"/>
      <c r="D727" s="577"/>
      <c r="E727" s="578"/>
      <c r="F727" s="510"/>
      <c r="G727" s="13">
        <v>44</v>
      </c>
      <c r="H727" s="296"/>
      <c r="I727" s="6">
        <v>4299</v>
      </c>
      <c r="J727" s="6">
        <f t="shared" si="184"/>
        <v>0</v>
      </c>
      <c r="K727" s="332">
        <f>Итого!$B$17</f>
        <v>0</v>
      </c>
      <c r="L727" s="8">
        <f t="shared" si="182"/>
        <v>4299</v>
      </c>
      <c r="M727" s="8">
        <f t="shared" si="183"/>
        <v>0</v>
      </c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62"/>
      <c r="AS727" s="62"/>
      <c r="AT727" s="62"/>
      <c r="AU727" s="62"/>
      <c r="AV727" s="62"/>
      <c r="AW727" s="62"/>
      <c r="AX727" s="62"/>
      <c r="AY727" s="62"/>
      <c r="AZ727" s="62"/>
      <c r="BA727" s="62"/>
      <c r="BB727" s="62"/>
      <c r="BC727" s="62"/>
      <c r="BD727" s="62"/>
      <c r="BE727" s="62"/>
      <c r="BF727" s="62"/>
      <c r="BG727" s="62"/>
      <c r="BH727" s="62"/>
      <c r="BI727" s="62"/>
      <c r="BJ727" s="62"/>
      <c r="BK727" s="62"/>
      <c r="BL727" s="62"/>
      <c r="BM727" s="62"/>
      <c r="BN727" s="62"/>
      <c r="BO727" s="62"/>
      <c r="BP727" s="62"/>
      <c r="BQ727" s="62"/>
      <c r="BR727" s="62"/>
      <c r="BS727" s="62"/>
      <c r="BT727" s="62"/>
      <c r="BU727" s="62"/>
      <c r="BV727" s="62"/>
      <c r="BW727" s="62"/>
      <c r="BX727" s="62"/>
      <c r="BY727" s="62"/>
      <c r="BZ727" s="62"/>
      <c r="CA727" s="62"/>
      <c r="CB727" s="62"/>
      <c r="CC727" s="62"/>
      <c r="CD727" s="62"/>
      <c r="CE727" s="62"/>
      <c r="CF727" s="62"/>
      <c r="CG727" s="62"/>
      <c r="CH727" s="62"/>
      <c r="CI727" s="62"/>
      <c r="CJ727" s="62"/>
      <c r="CK727" s="62"/>
      <c r="CL727" s="62"/>
    </row>
    <row r="728" spans="1:90" s="244" customFormat="1" ht="15" customHeight="1">
      <c r="A728" s="582"/>
      <c r="B728" s="577"/>
      <c r="C728" s="578"/>
      <c r="D728" s="577"/>
      <c r="E728" s="578"/>
      <c r="F728" s="510"/>
      <c r="G728" s="13">
        <v>46</v>
      </c>
      <c r="H728" s="296"/>
      <c r="I728" s="6">
        <v>4299</v>
      </c>
      <c r="J728" s="6">
        <f t="shared" si="184"/>
        <v>0</v>
      </c>
      <c r="K728" s="332">
        <f>Итого!$B$17</f>
        <v>0</v>
      </c>
      <c r="L728" s="8">
        <f t="shared" ref="L728:L791" si="185">PRODUCT(I728,1-K728)</f>
        <v>4299</v>
      </c>
      <c r="M728" s="8">
        <f t="shared" si="183"/>
        <v>0</v>
      </c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62"/>
      <c r="AS728" s="62"/>
      <c r="AT728" s="62"/>
      <c r="AU728" s="62"/>
      <c r="AV728" s="62"/>
      <c r="AW728" s="62"/>
      <c r="AX728" s="62"/>
      <c r="AY728" s="62"/>
      <c r="AZ728" s="62"/>
      <c r="BA728" s="62"/>
      <c r="BB728" s="62"/>
      <c r="BC728" s="62"/>
      <c r="BD728" s="62"/>
      <c r="BE728" s="62"/>
      <c r="BF728" s="62"/>
      <c r="BG728" s="62"/>
      <c r="BH728" s="62"/>
      <c r="BI728" s="62"/>
      <c r="BJ728" s="62"/>
      <c r="BK728" s="62"/>
      <c r="BL728" s="62"/>
      <c r="BM728" s="62"/>
      <c r="BN728" s="62"/>
      <c r="BO728" s="62"/>
      <c r="BP728" s="62"/>
      <c r="BQ728" s="62"/>
      <c r="BR728" s="62"/>
      <c r="BS728" s="62"/>
      <c r="BT728" s="62"/>
      <c r="BU728" s="62"/>
      <c r="BV728" s="62"/>
      <c r="BW728" s="62"/>
      <c r="BX728" s="62"/>
      <c r="BY728" s="62"/>
      <c r="BZ728" s="62"/>
      <c r="CA728" s="62"/>
      <c r="CB728" s="62"/>
      <c r="CC728" s="62"/>
      <c r="CD728" s="62"/>
      <c r="CE728" s="62"/>
      <c r="CF728" s="62"/>
      <c r="CG728" s="62"/>
      <c r="CH728" s="62"/>
      <c r="CI728" s="62"/>
      <c r="CJ728" s="62"/>
      <c r="CK728" s="62"/>
      <c r="CL728" s="62"/>
    </row>
    <row r="729" spans="1:90" s="244" customFormat="1" ht="15" customHeight="1">
      <c r="A729" s="582"/>
      <c r="B729" s="577"/>
      <c r="C729" s="578"/>
      <c r="D729" s="577"/>
      <c r="E729" s="578"/>
      <c r="F729" s="510"/>
      <c r="G729" s="13">
        <v>48</v>
      </c>
      <c r="H729" s="296"/>
      <c r="I729" s="6">
        <v>4299</v>
      </c>
      <c r="J729" s="6">
        <f t="shared" si="184"/>
        <v>0</v>
      </c>
      <c r="K729" s="332">
        <f>Итого!$B$17</f>
        <v>0</v>
      </c>
      <c r="L729" s="8">
        <f t="shared" si="185"/>
        <v>4299</v>
      </c>
      <c r="M729" s="8">
        <f t="shared" si="183"/>
        <v>0</v>
      </c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62"/>
      <c r="AS729" s="62"/>
      <c r="AT729" s="62"/>
      <c r="AU729" s="62"/>
      <c r="AV729" s="62"/>
      <c r="AW729" s="62"/>
      <c r="AX729" s="62"/>
      <c r="AY729" s="62"/>
      <c r="AZ729" s="62"/>
      <c r="BA729" s="62"/>
      <c r="BB729" s="62"/>
      <c r="BC729" s="62"/>
      <c r="BD729" s="62"/>
      <c r="BE729" s="62"/>
      <c r="BF729" s="62"/>
      <c r="BG729" s="62"/>
      <c r="BH729" s="62"/>
      <c r="BI729" s="62"/>
      <c r="BJ729" s="62"/>
      <c r="BK729" s="62"/>
      <c r="BL729" s="62"/>
      <c r="BM729" s="62"/>
      <c r="BN729" s="62"/>
      <c r="BO729" s="62"/>
      <c r="BP729" s="62"/>
      <c r="BQ729" s="62"/>
      <c r="BR729" s="62"/>
      <c r="BS729" s="62"/>
      <c r="BT729" s="62"/>
      <c r="BU729" s="62"/>
      <c r="BV729" s="62"/>
      <c r="BW729" s="62"/>
      <c r="BX729" s="62"/>
      <c r="BY729" s="62"/>
      <c r="BZ729" s="62"/>
      <c r="CA729" s="62"/>
      <c r="CB729" s="62"/>
      <c r="CC729" s="62"/>
      <c r="CD729" s="62"/>
      <c r="CE729" s="62"/>
      <c r="CF729" s="62"/>
      <c r="CG729" s="62"/>
      <c r="CH729" s="62"/>
      <c r="CI729" s="62"/>
      <c r="CJ729" s="62"/>
      <c r="CK729" s="62"/>
      <c r="CL729" s="62"/>
    </row>
    <row r="730" spans="1:90" s="244" customFormat="1" ht="15" customHeight="1">
      <c r="A730" s="582"/>
      <c r="B730" s="577"/>
      <c r="C730" s="578"/>
      <c r="D730" s="577"/>
      <c r="E730" s="578"/>
      <c r="F730" s="510"/>
      <c r="G730" s="13">
        <v>50</v>
      </c>
      <c r="H730" s="296"/>
      <c r="I730" s="6">
        <v>4299</v>
      </c>
      <c r="J730" s="6">
        <f t="shared" si="184"/>
        <v>0</v>
      </c>
      <c r="K730" s="332">
        <f>Итого!$B$17</f>
        <v>0</v>
      </c>
      <c r="L730" s="8">
        <f t="shared" si="185"/>
        <v>4299</v>
      </c>
      <c r="M730" s="8">
        <f t="shared" si="183"/>
        <v>0</v>
      </c>
      <c r="N730" s="61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62"/>
      <c r="AS730" s="62"/>
      <c r="AT730" s="62"/>
      <c r="AU730" s="62"/>
      <c r="AV730" s="62"/>
      <c r="AW730" s="62"/>
      <c r="AX730" s="62"/>
      <c r="AY730" s="62"/>
      <c r="AZ730" s="62"/>
      <c r="BA730" s="62"/>
      <c r="BB730" s="62"/>
      <c r="BC730" s="62"/>
      <c r="BD730" s="62"/>
      <c r="BE730" s="62"/>
      <c r="BF730" s="62"/>
      <c r="BG730" s="62"/>
      <c r="BH730" s="62"/>
      <c r="BI730" s="62"/>
      <c r="BJ730" s="62"/>
      <c r="BK730" s="62"/>
      <c r="BL730" s="62"/>
      <c r="BM730" s="62"/>
      <c r="BN730" s="62"/>
      <c r="BO730" s="62"/>
      <c r="BP730" s="62"/>
      <c r="BQ730" s="62"/>
      <c r="BR730" s="62"/>
      <c r="BS730" s="62"/>
      <c r="BT730" s="62"/>
      <c r="BU730" s="62"/>
      <c r="BV730" s="62"/>
      <c r="BW730" s="62"/>
      <c r="BX730" s="62"/>
      <c r="BY730" s="62"/>
      <c r="BZ730" s="62"/>
      <c r="CA730" s="62"/>
      <c r="CB730" s="62"/>
      <c r="CC730" s="62"/>
      <c r="CD730" s="62"/>
      <c r="CE730" s="62"/>
      <c r="CF730" s="62"/>
      <c r="CG730" s="62"/>
      <c r="CH730" s="62"/>
      <c r="CI730" s="62"/>
      <c r="CJ730" s="62"/>
      <c r="CK730" s="62"/>
      <c r="CL730" s="62"/>
    </row>
    <row r="731" spans="1:90" s="3" customFormat="1" ht="15" customHeight="1">
      <c r="A731" s="582"/>
      <c r="B731" s="577"/>
      <c r="C731" s="578"/>
      <c r="D731" s="577"/>
      <c r="E731" s="578"/>
      <c r="F731" s="510"/>
      <c r="G731" s="13">
        <v>52</v>
      </c>
      <c r="H731" s="296"/>
      <c r="I731" s="6">
        <v>4299</v>
      </c>
      <c r="J731" s="6">
        <f t="shared" si="184"/>
        <v>0</v>
      </c>
      <c r="K731" s="332">
        <f>Итого!$B$17</f>
        <v>0</v>
      </c>
      <c r="L731" s="8">
        <f t="shared" si="185"/>
        <v>4299</v>
      </c>
      <c r="M731" s="8">
        <f t="shared" si="183"/>
        <v>0</v>
      </c>
      <c r="N731" s="62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</row>
    <row r="732" spans="1:90" ht="15" customHeight="1">
      <c r="A732" s="582"/>
      <c r="B732" s="577"/>
      <c r="C732" s="578"/>
      <c r="D732" s="577"/>
      <c r="E732" s="578"/>
      <c r="F732" s="510"/>
      <c r="G732" s="13">
        <v>54</v>
      </c>
      <c r="H732" s="296"/>
      <c r="I732" s="6">
        <v>4299</v>
      </c>
      <c r="J732" s="6">
        <f t="shared" si="184"/>
        <v>0</v>
      </c>
      <c r="K732" s="332">
        <f>Итого!$B$17</f>
        <v>0</v>
      </c>
      <c r="L732" s="8">
        <f t="shared" si="185"/>
        <v>4299</v>
      </c>
      <c r="M732" s="8">
        <f t="shared" si="183"/>
        <v>0</v>
      </c>
    </row>
    <row r="733" spans="1:90" ht="15" customHeight="1">
      <c r="A733" s="583"/>
      <c r="B733" s="579"/>
      <c r="C733" s="580"/>
      <c r="D733" s="579"/>
      <c r="E733" s="580"/>
      <c r="F733" s="519"/>
      <c r="G733" s="13">
        <v>56</v>
      </c>
      <c r="H733" s="296"/>
      <c r="I733" s="6">
        <v>4299</v>
      </c>
      <c r="J733" s="6">
        <f t="shared" si="184"/>
        <v>0</v>
      </c>
      <c r="K733" s="332">
        <f>Итого!$B$17</f>
        <v>0</v>
      </c>
      <c r="L733" s="8">
        <f t="shared" si="185"/>
        <v>4299</v>
      </c>
      <c r="M733" s="8">
        <f t="shared" si="183"/>
        <v>0</v>
      </c>
      <c r="N733" s="61"/>
    </row>
    <row r="734" spans="1:90" s="3" customFormat="1" ht="15" customHeight="1">
      <c r="A734" s="506" t="s">
        <v>113</v>
      </c>
      <c r="B734" s="575" t="s">
        <v>112</v>
      </c>
      <c r="C734" s="576"/>
      <c r="D734" s="575" t="s">
        <v>579</v>
      </c>
      <c r="E734" s="576"/>
      <c r="F734" s="581"/>
      <c r="G734" s="5"/>
      <c r="H734" s="253">
        <f>SUM(H735:H746)</f>
        <v>0</v>
      </c>
      <c r="I734" s="5"/>
      <c r="J734" s="5">
        <f>SUM(J735:J746)</f>
        <v>0</v>
      </c>
      <c r="K734" s="68"/>
      <c r="L734" s="10"/>
      <c r="M734" s="7">
        <f>SUM(M735:M746)</f>
        <v>0</v>
      </c>
      <c r="N734" s="62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</row>
    <row r="735" spans="1:90" ht="15" customHeight="1">
      <c r="A735" s="582"/>
      <c r="B735" s="577"/>
      <c r="C735" s="578"/>
      <c r="D735" s="577"/>
      <c r="E735" s="578"/>
      <c r="F735" s="510"/>
      <c r="G735" s="13">
        <v>34</v>
      </c>
      <c r="H735" s="296"/>
      <c r="I735" s="6">
        <v>4299</v>
      </c>
      <c r="J735" s="6">
        <f>I735*H735</f>
        <v>0</v>
      </c>
      <c r="K735" s="332">
        <f>Итого!$B$17</f>
        <v>0</v>
      </c>
      <c r="L735" s="8">
        <f t="shared" si="185"/>
        <v>4299</v>
      </c>
      <c r="M735" s="8">
        <f t="shared" ref="M735:M746" si="186">L735*H735</f>
        <v>0</v>
      </c>
    </row>
    <row r="736" spans="1:90" ht="15" customHeight="1">
      <c r="A736" s="582"/>
      <c r="B736" s="577"/>
      <c r="C736" s="578"/>
      <c r="D736" s="577"/>
      <c r="E736" s="578"/>
      <c r="F736" s="510"/>
      <c r="G736" s="13">
        <v>36</v>
      </c>
      <c r="H736" s="296"/>
      <c r="I736" s="6">
        <v>4299</v>
      </c>
      <c r="J736" s="6">
        <f t="shared" ref="J736:J746" si="187">I736*H736</f>
        <v>0</v>
      </c>
      <c r="K736" s="332">
        <f>Итого!$B$17</f>
        <v>0</v>
      </c>
      <c r="L736" s="8">
        <f t="shared" si="185"/>
        <v>4299</v>
      </c>
      <c r="M736" s="8">
        <f t="shared" si="186"/>
        <v>0</v>
      </c>
      <c r="N736" s="61"/>
    </row>
    <row r="737" spans="1:90" s="3" customFormat="1" ht="15" customHeight="1">
      <c r="A737" s="582"/>
      <c r="B737" s="577"/>
      <c r="C737" s="578"/>
      <c r="D737" s="577"/>
      <c r="E737" s="578"/>
      <c r="F737" s="510"/>
      <c r="G737" s="13">
        <v>38</v>
      </c>
      <c r="H737" s="296"/>
      <c r="I737" s="6">
        <v>4299</v>
      </c>
      <c r="J737" s="6">
        <f t="shared" si="187"/>
        <v>0</v>
      </c>
      <c r="K737" s="332">
        <f>Итого!$B$17</f>
        <v>0</v>
      </c>
      <c r="L737" s="8">
        <f t="shared" si="185"/>
        <v>4299</v>
      </c>
      <c r="M737" s="8">
        <f t="shared" si="186"/>
        <v>0</v>
      </c>
      <c r="N737" s="62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</row>
    <row r="738" spans="1:90" ht="15" customHeight="1">
      <c r="A738" s="582"/>
      <c r="B738" s="577"/>
      <c r="C738" s="578"/>
      <c r="D738" s="577"/>
      <c r="E738" s="578"/>
      <c r="F738" s="510"/>
      <c r="G738" s="13">
        <v>40</v>
      </c>
      <c r="H738" s="296"/>
      <c r="I738" s="6">
        <v>4299</v>
      </c>
      <c r="J738" s="6">
        <f t="shared" si="187"/>
        <v>0</v>
      </c>
      <c r="K738" s="332">
        <f>Итого!$B$17</f>
        <v>0</v>
      </c>
      <c r="L738" s="8">
        <f t="shared" si="185"/>
        <v>4299</v>
      </c>
      <c r="M738" s="8">
        <f t="shared" si="186"/>
        <v>0</v>
      </c>
    </row>
    <row r="739" spans="1:90" ht="15" customHeight="1">
      <c r="A739" s="582"/>
      <c r="B739" s="577"/>
      <c r="C739" s="578"/>
      <c r="D739" s="577"/>
      <c r="E739" s="578"/>
      <c r="F739" s="510"/>
      <c r="G739" s="13">
        <v>42</v>
      </c>
      <c r="H739" s="296"/>
      <c r="I739" s="6">
        <v>4299</v>
      </c>
      <c r="J739" s="6">
        <f t="shared" si="187"/>
        <v>0</v>
      </c>
      <c r="K739" s="332">
        <f>Итого!$B$17</f>
        <v>0</v>
      </c>
      <c r="L739" s="8">
        <f t="shared" si="185"/>
        <v>4299</v>
      </c>
      <c r="M739" s="8">
        <f t="shared" si="186"/>
        <v>0</v>
      </c>
      <c r="N739" s="61"/>
    </row>
    <row r="740" spans="1:90" s="3" customFormat="1" ht="15" customHeight="1">
      <c r="A740" s="582"/>
      <c r="B740" s="577"/>
      <c r="C740" s="578"/>
      <c r="D740" s="577"/>
      <c r="E740" s="578"/>
      <c r="F740" s="510"/>
      <c r="G740" s="13">
        <v>44</v>
      </c>
      <c r="H740" s="296"/>
      <c r="I740" s="6">
        <v>4299</v>
      </c>
      <c r="J740" s="6">
        <f t="shared" si="187"/>
        <v>0</v>
      </c>
      <c r="K740" s="332">
        <f>Итого!$B$17</f>
        <v>0</v>
      </c>
      <c r="L740" s="8">
        <f t="shared" si="185"/>
        <v>4299</v>
      </c>
      <c r="M740" s="8">
        <f t="shared" si="186"/>
        <v>0</v>
      </c>
      <c r="N740" s="62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</row>
    <row r="741" spans="1:90" ht="15" customHeight="1">
      <c r="A741" s="582"/>
      <c r="B741" s="577"/>
      <c r="C741" s="578"/>
      <c r="D741" s="577"/>
      <c r="E741" s="578"/>
      <c r="F741" s="510"/>
      <c r="G741" s="13">
        <v>46</v>
      </c>
      <c r="H741" s="296"/>
      <c r="I741" s="6">
        <v>4299</v>
      </c>
      <c r="J741" s="6">
        <f t="shared" si="187"/>
        <v>0</v>
      </c>
      <c r="K741" s="332">
        <f>Итого!$B$17</f>
        <v>0</v>
      </c>
      <c r="L741" s="8">
        <f t="shared" si="185"/>
        <v>4299</v>
      </c>
      <c r="M741" s="8">
        <f t="shared" si="186"/>
        <v>0</v>
      </c>
    </row>
    <row r="742" spans="1:90" ht="15" customHeight="1">
      <c r="A742" s="582"/>
      <c r="B742" s="577"/>
      <c r="C742" s="578"/>
      <c r="D742" s="577"/>
      <c r="E742" s="578"/>
      <c r="F742" s="510"/>
      <c r="G742" s="13">
        <v>48</v>
      </c>
      <c r="H742" s="296"/>
      <c r="I742" s="6">
        <v>4299</v>
      </c>
      <c r="J742" s="6">
        <f t="shared" si="187"/>
        <v>0</v>
      </c>
      <c r="K742" s="332">
        <f>Итого!$B$17</f>
        <v>0</v>
      </c>
      <c r="L742" s="8">
        <f t="shared" si="185"/>
        <v>4299</v>
      </c>
      <c r="M742" s="8">
        <f t="shared" si="186"/>
        <v>0</v>
      </c>
    </row>
    <row r="743" spans="1:90" ht="15" customHeight="1">
      <c r="A743" s="582"/>
      <c r="B743" s="577"/>
      <c r="C743" s="578"/>
      <c r="D743" s="577"/>
      <c r="E743" s="578"/>
      <c r="F743" s="510"/>
      <c r="G743" s="13">
        <v>50</v>
      </c>
      <c r="H743" s="296"/>
      <c r="I743" s="6">
        <v>4299</v>
      </c>
      <c r="J743" s="6">
        <f t="shared" si="187"/>
        <v>0</v>
      </c>
      <c r="K743" s="332">
        <f>Итого!$B$17</f>
        <v>0</v>
      </c>
      <c r="L743" s="8">
        <f t="shared" si="185"/>
        <v>4299</v>
      </c>
      <c r="M743" s="8">
        <f t="shared" si="186"/>
        <v>0</v>
      </c>
      <c r="N743" s="61"/>
    </row>
    <row r="744" spans="1:90" s="3" customFormat="1" ht="15" customHeight="1">
      <c r="A744" s="582"/>
      <c r="B744" s="577"/>
      <c r="C744" s="578"/>
      <c r="D744" s="577"/>
      <c r="E744" s="578"/>
      <c r="F744" s="510"/>
      <c r="G744" s="13">
        <v>52</v>
      </c>
      <c r="H744" s="296"/>
      <c r="I744" s="6">
        <v>4299</v>
      </c>
      <c r="J744" s="6">
        <f t="shared" si="187"/>
        <v>0</v>
      </c>
      <c r="K744" s="332">
        <f>Итого!$B$17</f>
        <v>0</v>
      </c>
      <c r="L744" s="8">
        <f t="shared" si="185"/>
        <v>4299</v>
      </c>
      <c r="M744" s="8">
        <f t="shared" si="186"/>
        <v>0</v>
      </c>
      <c r="N744" s="62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</row>
    <row r="745" spans="1:90" ht="15" customHeight="1">
      <c r="A745" s="582"/>
      <c r="B745" s="577"/>
      <c r="C745" s="578"/>
      <c r="D745" s="577"/>
      <c r="E745" s="578"/>
      <c r="F745" s="510"/>
      <c r="G745" s="13">
        <v>54</v>
      </c>
      <c r="H745" s="296"/>
      <c r="I745" s="6">
        <v>4299</v>
      </c>
      <c r="J745" s="6">
        <f t="shared" si="187"/>
        <v>0</v>
      </c>
      <c r="K745" s="332">
        <f>Итого!$B$17</f>
        <v>0</v>
      </c>
      <c r="L745" s="8">
        <f t="shared" si="185"/>
        <v>4299</v>
      </c>
      <c r="M745" s="8">
        <f t="shared" si="186"/>
        <v>0</v>
      </c>
    </row>
    <row r="746" spans="1:90" ht="15" customHeight="1">
      <c r="A746" s="583"/>
      <c r="B746" s="579"/>
      <c r="C746" s="580"/>
      <c r="D746" s="579"/>
      <c r="E746" s="580"/>
      <c r="F746" s="519"/>
      <c r="G746" s="13">
        <v>56</v>
      </c>
      <c r="H746" s="296"/>
      <c r="I746" s="6">
        <v>4299</v>
      </c>
      <c r="J746" s="6">
        <f t="shared" si="187"/>
        <v>0</v>
      </c>
      <c r="K746" s="332">
        <f>Итого!$B$17</f>
        <v>0</v>
      </c>
      <c r="L746" s="8">
        <f t="shared" si="185"/>
        <v>4299</v>
      </c>
      <c r="M746" s="8">
        <f t="shared" si="186"/>
        <v>0</v>
      </c>
      <c r="N746" s="61"/>
    </row>
    <row r="747" spans="1:90" s="3" customFormat="1" ht="15" customHeight="1">
      <c r="A747" s="506" t="s">
        <v>125</v>
      </c>
      <c r="B747" s="515" t="s">
        <v>124</v>
      </c>
      <c r="C747" s="516"/>
      <c r="D747" s="528" t="s">
        <v>579</v>
      </c>
      <c r="E747" s="516"/>
      <c r="F747" s="595"/>
      <c r="G747" s="5"/>
      <c r="H747" s="253">
        <f>SUM(H748:H759)</f>
        <v>0</v>
      </c>
      <c r="I747" s="5"/>
      <c r="J747" s="5">
        <f>SUM(J748:J759)</f>
        <v>0</v>
      </c>
      <c r="K747" s="68"/>
      <c r="L747" s="10"/>
      <c r="M747" s="7">
        <f>SUM(M748:M759)</f>
        <v>0</v>
      </c>
      <c r="N747" s="62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</row>
    <row r="748" spans="1:90" ht="15" customHeight="1">
      <c r="A748" s="582"/>
      <c r="B748" s="517"/>
      <c r="C748" s="518"/>
      <c r="D748" s="577"/>
      <c r="E748" s="578"/>
      <c r="F748" s="510"/>
      <c r="G748" s="13">
        <v>34</v>
      </c>
      <c r="H748" s="296"/>
      <c r="I748" s="6">
        <v>4299</v>
      </c>
      <c r="J748" s="6">
        <f>I748*H748</f>
        <v>0</v>
      </c>
      <c r="K748" s="332">
        <f>Итого!$B$17</f>
        <v>0</v>
      </c>
      <c r="L748" s="8">
        <f t="shared" si="185"/>
        <v>4299</v>
      </c>
      <c r="M748" s="8">
        <f t="shared" ref="M748:M754" si="188">L748*H748</f>
        <v>0</v>
      </c>
    </row>
    <row r="749" spans="1:90" ht="15" customHeight="1">
      <c r="A749" s="582"/>
      <c r="B749" s="517"/>
      <c r="C749" s="518"/>
      <c r="D749" s="577"/>
      <c r="E749" s="578"/>
      <c r="F749" s="510"/>
      <c r="G749" s="13">
        <v>36</v>
      </c>
      <c r="H749" s="296"/>
      <c r="I749" s="6">
        <v>4299</v>
      </c>
      <c r="J749" s="6">
        <f t="shared" ref="J749:J759" si="189">I749*H749</f>
        <v>0</v>
      </c>
      <c r="K749" s="332">
        <f>Итого!$B$17</f>
        <v>0</v>
      </c>
      <c r="L749" s="8">
        <f t="shared" si="185"/>
        <v>4299</v>
      </c>
      <c r="M749" s="8">
        <f t="shared" si="188"/>
        <v>0</v>
      </c>
      <c r="N749" s="61"/>
    </row>
    <row r="750" spans="1:90" s="3" customFormat="1" ht="15" customHeight="1">
      <c r="A750" s="582"/>
      <c r="B750" s="517"/>
      <c r="C750" s="518"/>
      <c r="D750" s="577"/>
      <c r="E750" s="578"/>
      <c r="F750" s="510"/>
      <c r="G750" s="13">
        <v>38</v>
      </c>
      <c r="H750" s="296"/>
      <c r="I750" s="6">
        <v>4299</v>
      </c>
      <c r="J750" s="6">
        <f t="shared" si="189"/>
        <v>0</v>
      </c>
      <c r="K750" s="332">
        <f>Итого!$B$17</f>
        <v>0</v>
      </c>
      <c r="L750" s="8">
        <f t="shared" si="185"/>
        <v>4299</v>
      </c>
      <c r="M750" s="8">
        <f t="shared" si="188"/>
        <v>0</v>
      </c>
      <c r="N750" s="62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</row>
    <row r="751" spans="1:90" ht="15" customHeight="1">
      <c r="A751" s="582"/>
      <c r="B751" s="517"/>
      <c r="C751" s="518"/>
      <c r="D751" s="577"/>
      <c r="E751" s="578"/>
      <c r="F751" s="510"/>
      <c r="G751" s="13">
        <v>40</v>
      </c>
      <c r="H751" s="296"/>
      <c r="I751" s="6">
        <v>4299</v>
      </c>
      <c r="J751" s="6">
        <f t="shared" si="189"/>
        <v>0</v>
      </c>
      <c r="K751" s="332">
        <f>Итого!$B$17</f>
        <v>0</v>
      </c>
      <c r="L751" s="8">
        <f t="shared" si="185"/>
        <v>4299</v>
      </c>
      <c r="M751" s="8">
        <f t="shared" si="188"/>
        <v>0</v>
      </c>
      <c r="N751" s="61"/>
    </row>
    <row r="752" spans="1:90" s="3" customFormat="1" ht="15" customHeight="1">
      <c r="A752" s="582"/>
      <c r="B752" s="517"/>
      <c r="C752" s="518"/>
      <c r="D752" s="577"/>
      <c r="E752" s="578"/>
      <c r="F752" s="510"/>
      <c r="G752" s="13">
        <v>42</v>
      </c>
      <c r="H752" s="296"/>
      <c r="I752" s="6">
        <v>4299</v>
      </c>
      <c r="J752" s="6">
        <f t="shared" si="189"/>
        <v>0</v>
      </c>
      <c r="K752" s="332">
        <f>Итого!$B$17</f>
        <v>0</v>
      </c>
      <c r="L752" s="8">
        <f t="shared" si="185"/>
        <v>4299</v>
      </c>
      <c r="M752" s="8">
        <f t="shared" si="188"/>
        <v>0</v>
      </c>
      <c r="N752" s="62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</row>
    <row r="753" spans="1:90" ht="15" customHeight="1">
      <c r="A753" s="582"/>
      <c r="B753" s="517"/>
      <c r="C753" s="518"/>
      <c r="D753" s="577"/>
      <c r="E753" s="578"/>
      <c r="F753" s="510"/>
      <c r="G753" s="13">
        <v>44</v>
      </c>
      <c r="H753" s="296"/>
      <c r="I753" s="6">
        <v>4299</v>
      </c>
      <c r="J753" s="6">
        <f t="shared" si="189"/>
        <v>0</v>
      </c>
      <c r="K753" s="332">
        <f>Итого!$B$17</f>
        <v>0</v>
      </c>
      <c r="L753" s="8">
        <f t="shared" si="185"/>
        <v>4299</v>
      </c>
      <c r="M753" s="8">
        <f t="shared" si="188"/>
        <v>0</v>
      </c>
    </row>
    <row r="754" spans="1:90" ht="15" customHeight="1">
      <c r="A754" s="582"/>
      <c r="B754" s="517"/>
      <c r="C754" s="518"/>
      <c r="D754" s="577"/>
      <c r="E754" s="578"/>
      <c r="F754" s="510"/>
      <c r="G754" s="13">
        <v>46</v>
      </c>
      <c r="H754" s="296"/>
      <c r="I754" s="6">
        <v>4299</v>
      </c>
      <c r="J754" s="6">
        <f t="shared" si="189"/>
        <v>0</v>
      </c>
      <c r="K754" s="332">
        <f>Итого!$B$17</f>
        <v>0</v>
      </c>
      <c r="L754" s="8">
        <f t="shared" si="185"/>
        <v>4299</v>
      </c>
      <c r="M754" s="8">
        <f t="shared" si="188"/>
        <v>0</v>
      </c>
      <c r="N754" s="61"/>
    </row>
    <row r="755" spans="1:90" s="3" customFormat="1" ht="15" customHeight="1">
      <c r="A755" s="582"/>
      <c r="B755" s="517"/>
      <c r="C755" s="518"/>
      <c r="D755" s="577"/>
      <c r="E755" s="578"/>
      <c r="F755" s="510"/>
      <c r="G755" s="13">
        <v>48</v>
      </c>
      <c r="H755" s="296"/>
      <c r="I755" s="6">
        <v>4299</v>
      </c>
      <c r="J755" s="6">
        <f t="shared" si="189"/>
        <v>0</v>
      </c>
      <c r="K755" s="332">
        <f>Итого!$B$17</f>
        <v>0</v>
      </c>
      <c r="L755" s="8">
        <f t="shared" si="185"/>
        <v>4299</v>
      </c>
      <c r="M755" s="8">
        <f t="shared" ref="M755:M818" si="190">L755*H755</f>
        <v>0</v>
      </c>
      <c r="N755" s="62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</row>
    <row r="756" spans="1:90" ht="15" customHeight="1">
      <c r="A756" s="582"/>
      <c r="B756" s="517"/>
      <c r="C756" s="518"/>
      <c r="D756" s="577"/>
      <c r="E756" s="578"/>
      <c r="F756" s="510"/>
      <c r="G756" s="13">
        <v>50</v>
      </c>
      <c r="H756" s="296"/>
      <c r="I756" s="6">
        <v>4299</v>
      </c>
      <c r="J756" s="6">
        <f t="shared" si="189"/>
        <v>0</v>
      </c>
      <c r="K756" s="332">
        <f>Итого!$B$17</f>
        <v>0</v>
      </c>
      <c r="L756" s="8">
        <f t="shared" si="185"/>
        <v>4299</v>
      </c>
      <c r="M756" s="8">
        <f t="shared" si="190"/>
        <v>0</v>
      </c>
    </row>
    <row r="757" spans="1:90" ht="15" customHeight="1">
      <c r="A757" s="582"/>
      <c r="B757" s="517"/>
      <c r="C757" s="518"/>
      <c r="D757" s="577"/>
      <c r="E757" s="578"/>
      <c r="F757" s="510"/>
      <c r="G757" s="13">
        <v>52</v>
      </c>
      <c r="H757" s="296"/>
      <c r="I757" s="6">
        <v>4299</v>
      </c>
      <c r="J757" s="6">
        <f t="shared" si="189"/>
        <v>0</v>
      </c>
      <c r="K757" s="332">
        <f>Итого!$B$17</f>
        <v>0</v>
      </c>
      <c r="L757" s="8">
        <f t="shared" si="185"/>
        <v>4299</v>
      </c>
      <c r="M757" s="8">
        <f t="shared" si="190"/>
        <v>0</v>
      </c>
      <c r="N757" s="61"/>
    </row>
    <row r="758" spans="1:90" s="3" customFormat="1" ht="15" customHeight="1">
      <c r="A758" s="582"/>
      <c r="B758" s="517"/>
      <c r="C758" s="518"/>
      <c r="D758" s="577"/>
      <c r="E758" s="578"/>
      <c r="F758" s="510"/>
      <c r="G758" s="13">
        <v>54</v>
      </c>
      <c r="H758" s="296"/>
      <c r="I758" s="6">
        <v>4299</v>
      </c>
      <c r="J758" s="6">
        <f t="shared" si="189"/>
        <v>0</v>
      </c>
      <c r="K758" s="332">
        <f>Итого!$B$17</f>
        <v>0</v>
      </c>
      <c r="L758" s="8">
        <f t="shared" si="185"/>
        <v>4299</v>
      </c>
      <c r="M758" s="8">
        <f t="shared" si="190"/>
        <v>0</v>
      </c>
      <c r="N758" s="62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</row>
    <row r="759" spans="1:90" ht="15" customHeight="1">
      <c r="A759" s="583"/>
      <c r="B759" s="529"/>
      <c r="C759" s="530"/>
      <c r="D759" s="579"/>
      <c r="E759" s="580"/>
      <c r="F759" s="519"/>
      <c r="G759" s="13">
        <v>56</v>
      </c>
      <c r="H759" s="296"/>
      <c r="I759" s="6">
        <v>4299</v>
      </c>
      <c r="J759" s="6">
        <f t="shared" si="189"/>
        <v>0</v>
      </c>
      <c r="K759" s="332">
        <f>Итого!$B$17</f>
        <v>0</v>
      </c>
      <c r="L759" s="8">
        <f t="shared" si="185"/>
        <v>4299</v>
      </c>
      <c r="M759" s="8">
        <f t="shared" si="190"/>
        <v>0</v>
      </c>
      <c r="N759" s="61"/>
    </row>
    <row r="760" spans="1:90" s="3" customFormat="1" ht="15" customHeight="1">
      <c r="A760" s="506" t="s">
        <v>126</v>
      </c>
      <c r="B760" s="515" t="s">
        <v>127</v>
      </c>
      <c r="C760" s="516"/>
      <c r="D760" s="528" t="s">
        <v>579</v>
      </c>
      <c r="E760" s="516"/>
      <c r="F760" s="595"/>
      <c r="G760" s="5"/>
      <c r="H760" s="253">
        <f>SUM(H761:H772)</f>
        <v>0</v>
      </c>
      <c r="I760" s="5"/>
      <c r="J760" s="5">
        <f>SUM(J761:J772)</f>
        <v>0</v>
      </c>
      <c r="K760" s="68"/>
      <c r="L760" s="10"/>
      <c r="M760" s="7">
        <f>SUM(M761:M772)</f>
        <v>0</v>
      </c>
      <c r="N760" s="62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</row>
    <row r="761" spans="1:90" ht="15" customHeight="1">
      <c r="A761" s="582"/>
      <c r="B761" s="517"/>
      <c r="C761" s="518"/>
      <c r="D761" s="577"/>
      <c r="E761" s="578"/>
      <c r="F761" s="510"/>
      <c r="G761" s="13">
        <v>34</v>
      </c>
      <c r="H761" s="296"/>
      <c r="I761" s="6">
        <v>4299</v>
      </c>
      <c r="J761" s="6">
        <f>I761*H761</f>
        <v>0</v>
      </c>
      <c r="K761" s="332">
        <f>Итого!$B$17</f>
        <v>0</v>
      </c>
      <c r="L761" s="8">
        <f t="shared" si="185"/>
        <v>4299</v>
      </c>
      <c r="M761" s="8">
        <f t="shared" si="190"/>
        <v>0</v>
      </c>
    </row>
    <row r="762" spans="1:90" ht="15" customHeight="1">
      <c r="A762" s="582"/>
      <c r="B762" s="517"/>
      <c r="C762" s="518"/>
      <c r="D762" s="577"/>
      <c r="E762" s="578"/>
      <c r="F762" s="510"/>
      <c r="G762" s="13">
        <v>36</v>
      </c>
      <c r="H762" s="296"/>
      <c r="I762" s="6">
        <v>4299</v>
      </c>
      <c r="J762" s="6">
        <f t="shared" ref="J762:J772" si="191">I762*H762</f>
        <v>0</v>
      </c>
      <c r="K762" s="332">
        <f>Итого!$B$17</f>
        <v>0</v>
      </c>
      <c r="L762" s="8">
        <f t="shared" si="185"/>
        <v>4299</v>
      </c>
      <c r="M762" s="8">
        <f t="shared" si="190"/>
        <v>0</v>
      </c>
      <c r="N762" s="61"/>
    </row>
    <row r="763" spans="1:90" s="3" customFormat="1" ht="15" customHeight="1">
      <c r="A763" s="582"/>
      <c r="B763" s="517"/>
      <c r="C763" s="518"/>
      <c r="D763" s="577"/>
      <c r="E763" s="578"/>
      <c r="F763" s="510"/>
      <c r="G763" s="13">
        <v>38</v>
      </c>
      <c r="H763" s="296"/>
      <c r="I763" s="6">
        <v>4299</v>
      </c>
      <c r="J763" s="6">
        <f t="shared" si="191"/>
        <v>0</v>
      </c>
      <c r="K763" s="332">
        <f>Итого!$B$17</f>
        <v>0</v>
      </c>
      <c r="L763" s="8">
        <f t="shared" si="185"/>
        <v>4299</v>
      </c>
      <c r="M763" s="8">
        <f t="shared" si="190"/>
        <v>0</v>
      </c>
      <c r="N763" s="62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</row>
    <row r="764" spans="1:90" ht="15" customHeight="1">
      <c r="A764" s="582"/>
      <c r="B764" s="517"/>
      <c r="C764" s="518"/>
      <c r="D764" s="577"/>
      <c r="E764" s="578"/>
      <c r="F764" s="510"/>
      <c r="G764" s="13">
        <v>40</v>
      </c>
      <c r="H764" s="296"/>
      <c r="I764" s="6">
        <v>4299</v>
      </c>
      <c r="J764" s="6">
        <f t="shared" si="191"/>
        <v>0</v>
      </c>
      <c r="K764" s="332">
        <f>Итого!$B$17</f>
        <v>0</v>
      </c>
      <c r="L764" s="8">
        <f t="shared" si="185"/>
        <v>4299</v>
      </c>
      <c r="M764" s="8">
        <f t="shared" si="190"/>
        <v>0</v>
      </c>
    </row>
    <row r="765" spans="1:90" ht="15" customHeight="1">
      <c r="A765" s="582"/>
      <c r="B765" s="517"/>
      <c r="C765" s="518"/>
      <c r="D765" s="577"/>
      <c r="E765" s="578"/>
      <c r="F765" s="510"/>
      <c r="G765" s="13">
        <v>42</v>
      </c>
      <c r="H765" s="296"/>
      <c r="I765" s="6">
        <v>4299</v>
      </c>
      <c r="J765" s="6">
        <f t="shared" si="191"/>
        <v>0</v>
      </c>
      <c r="K765" s="332">
        <f>Итого!$B$17</f>
        <v>0</v>
      </c>
      <c r="L765" s="8">
        <f t="shared" si="185"/>
        <v>4299</v>
      </c>
      <c r="M765" s="8">
        <f t="shared" si="190"/>
        <v>0</v>
      </c>
      <c r="N765" s="61"/>
    </row>
    <row r="766" spans="1:90" s="3" customFormat="1" ht="15" customHeight="1">
      <c r="A766" s="582"/>
      <c r="B766" s="517"/>
      <c r="C766" s="518"/>
      <c r="D766" s="577"/>
      <c r="E766" s="578"/>
      <c r="F766" s="510"/>
      <c r="G766" s="13">
        <v>44</v>
      </c>
      <c r="H766" s="296"/>
      <c r="I766" s="6">
        <v>4299</v>
      </c>
      <c r="J766" s="6">
        <f t="shared" si="191"/>
        <v>0</v>
      </c>
      <c r="K766" s="332">
        <f>Итого!$B$17</f>
        <v>0</v>
      </c>
      <c r="L766" s="8">
        <f t="shared" si="185"/>
        <v>4299</v>
      </c>
      <c r="M766" s="8">
        <f t="shared" si="190"/>
        <v>0</v>
      </c>
      <c r="N766" s="62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</row>
    <row r="767" spans="1:90" ht="15" customHeight="1">
      <c r="A767" s="582"/>
      <c r="B767" s="517"/>
      <c r="C767" s="518"/>
      <c r="D767" s="577"/>
      <c r="E767" s="578"/>
      <c r="F767" s="510"/>
      <c r="G767" s="13">
        <v>46</v>
      </c>
      <c r="H767" s="296"/>
      <c r="I767" s="6">
        <v>4299</v>
      </c>
      <c r="J767" s="6">
        <f t="shared" si="191"/>
        <v>0</v>
      </c>
      <c r="K767" s="332">
        <f>Итого!$B$17</f>
        <v>0</v>
      </c>
      <c r="L767" s="8">
        <f t="shared" si="185"/>
        <v>4299</v>
      </c>
      <c r="M767" s="8">
        <f t="shared" si="190"/>
        <v>0</v>
      </c>
      <c r="N767" s="61"/>
    </row>
    <row r="768" spans="1:90" s="3" customFormat="1" ht="15" customHeight="1">
      <c r="A768" s="582"/>
      <c r="B768" s="517"/>
      <c r="C768" s="518"/>
      <c r="D768" s="577"/>
      <c r="E768" s="578"/>
      <c r="F768" s="510"/>
      <c r="G768" s="13">
        <v>48</v>
      </c>
      <c r="H768" s="296"/>
      <c r="I768" s="6">
        <v>4299</v>
      </c>
      <c r="J768" s="6">
        <f t="shared" si="191"/>
        <v>0</v>
      </c>
      <c r="K768" s="332">
        <f>Итого!$B$17</f>
        <v>0</v>
      </c>
      <c r="L768" s="8">
        <f t="shared" si="185"/>
        <v>4299</v>
      </c>
      <c r="M768" s="8">
        <f t="shared" si="190"/>
        <v>0</v>
      </c>
      <c r="N768" s="62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</row>
    <row r="769" spans="1:90" ht="15" customHeight="1">
      <c r="A769" s="582"/>
      <c r="B769" s="517"/>
      <c r="C769" s="518"/>
      <c r="D769" s="577"/>
      <c r="E769" s="578"/>
      <c r="F769" s="510"/>
      <c r="G769" s="13">
        <v>50</v>
      </c>
      <c r="H769" s="296"/>
      <c r="I769" s="6">
        <v>4299</v>
      </c>
      <c r="J769" s="6">
        <f t="shared" si="191"/>
        <v>0</v>
      </c>
      <c r="K769" s="332">
        <f>Итого!$B$17</f>
        <v>0</v>
      </c>
      <c r="L769" s="8">
        <f t="shared" si="185"/>
        <v>4299</v>
      </c>
      <c r="M769" s="8">
        <f t="shared" si="190"/>
        <v>0</v>
      </c>
    </row>
    <row r="770" spans="1:90" ht="15" customHeight="1">
      <c r="A770" s="582"/>
      <c r="B770" s="517"/>
      <c r="C770" s="518"/>
      <c r="D770" s="577"/>
      <c r="E770" s="578"/>
      <c r="F770" s="510"/>
      <c r="G770" s="13">
        <v>52</v>
      </c>
      <c r="H770" s="296"/>
      <c r="I770" s="6">
        <v>4299</v>
      </c>
      <c r="J770" s="6">
        <f t="shared" si="191"/>
        <v>0</v>
      </c>
      <c r="K770" s="332">
        <f>Итого!$B$17</f>
        <v>0</v>
      </c>
      <c r="L770" s="8">
        <f t="shared" si="185"/>
        <v>4299</v>
      </c>
      <c r="M770" s="8">
        <f t="shared" si="190"/>
        <v>0</v>
      </c>
      <c r="N770" s="61"/>
    </row>
    <row r="771" spans="1:90" s="3" customFormat="1" ht="15" customHeight="1">
      <c r="A771" s="582"/>
      <c r="B771" s="517"/>
      <c r="C771" s="518"/>
      <c r="D771" s="577"/>
      <c r="E771" s="578"/>
      <c r="F771" s="510"/>
      <c r="G771" s="13">
        <v>54</v>
      </c>
      <c r="H771" s="296"/>
      <c r="I771" s="6">
        <v>4299</v>
      </c>
      <c r="J771" s="6">
        <f t="shared" si="191"/>
        <v>0</v>
      </c>
      <c r="K771" s="332">
        <f>Итого!$B$17</f>
        <v>0</v>
      </c>
      <c r="L771" s="8">
        <f t="shared" si="185"/>
        <v>4299</v>
      </c>
      <c r="M771" s="8">
        <f t="shared" si="190"/>
        <v>0</v>
      </c>
      <c r="N771" s="62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</row>
    <row r="772" spans="1:90" ht="15" customHeight="1">
      <c r="A772" s="583"/>
      <c r="B772" s="529"/>
      <c r="C772" s="530"/>
      <c r="D772" s="579"/>
      <c r="E772" s="580"/>
      <c r="F772" s="519"/>
      <c r="G772" s="13">
        <v>56</v>
      </c>
      <c r="H772" s="296"/>
      <c r="I772" s="6">
        <v>4299</v>
      </c>
      <c r="J772" s="6">
        <f t="shared" si="191"/>
        <v>0</v>
      </c>
      <c r="K772" s="332">
        <f>Итого!$B$17</f>
        <v>0</v>
      </c>
      <c r="L772" s="8">
        <f t="shared" si="185"/>
        <v>4299</v>
      </c>
      <c r="M772" s="8">
        <f t="shared" si="190"/>
        <v>0</v>
      </c>
    </row>
    <row r="773" spans="1:90" ht="15" customHeight="1">
      <c r="A773" s="506" t="s">
        <v>130</v>
      </c>
      <c r="B773" s="515" t="s">
        <v>131</v>
      </c>
      <c r="C773" s="516"/>
      <c r="D773" s="528" t="s">
        <v>579</v>
      </c>
      <c r="E773" s="516"/>
      <c r="F773" s="595"/>
      <c r="G773" s="5"/>
      <c r="H773" s="253">
        <f>SUM(H774:H785)</f>
        <v>0</v>
      </c>
      <c r="I773" s="5"/>
      <c r="J773" s="5">
        <f>SUM(J774:J785)</f>
        <v>0</v>
      </c>
      <c r="K773" s="68"/>
      <c r="L773" s="10"/>
      <c r="M773" s="7">
        <f>SUM(M774:M785)</f>
        <v>0</v>
      </c>
      <c r="N773" s="61"/>
    </row>
    <row r="774" spans="1:90" s="3" customFormat="1" ht="15" customHeight="1">
      <c r="A774" s="582"/>
      <c r="B774" s="517"/>
      <c r="C774" s="518"/>
      <c r="D774" s="577"/>
      <c r="E774" s="578"/>
      <c r="F774" s="510"/>
      <c r="G774" s="13">
        <v>34</v>
      </c>
      <c r="H774" s="296"/>
      <c r="I774" s="6">
        <v>4299</v>
      </c>
      <c r="J774" s="6">
        <f>I774*H774</f>
        <v>0</v>
      </c>
      <c r="K774" s="332">
        <f>Итого!$B$17</f>
        <v>0</v>
      </c>
      <c r="L774" s="8">
        <f t="shared" si="185"/>
        <v>4299</v>
      </c>
      <c r="M774" s="8">
        <f t="shared" si="190"/>
        <v>0</v>
      </c>
      <c r="N774" s="62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</row>
    <row r="775" spans="1:90" ht="15" customHeight="1">
      <c r="A775" s="582"/>
      <c r="B775" s="517"/>
      <c r="C775" s="518"/>
      <c r="D775" s="577"/>
      <c r="E775" s="578"/>
      <c r="F775" s="510"/>
      <c r="G775" s="13">
        <v>36</v>
      </c>
      <c r="H775" s="296"/>
      <c r="I775" s="6">
        <v>4299</v>
      </c>
      <c r="J775" s="6">
        <f t="shared" ref="J775:J785" si="192">I775*H775</f>
        <v>0</v>
      </c>
      <c r="K775" s="332">
        <f>Итого!$B$17</f>
        <v>0</v>
      </c>
      <c r="L775" s="8">
        <f t="shared" si="185"/>
        <v>4299</v>
      </c>
      <c r="M775" s="8">
        <f t="shared" si="190"/>
        <v>0</v>
      </c>
    </row>
    <row r="776" spans="1:90" ht="15" customHeight="1">
      <c r="A776" s="582"/>
      <c r="B776" s="517"/>
      <c r="C776" s="518"/>
      <c r="D776" s="577"/>
      <c r="E776" s="578"/>
      <c r="F776" s="510"/>
      <c r="G776" s="13">
        <v>38</v>
      </c>
      <c r="H776" s="296"/>
      <c r="I776" s="6">
        <v>4299</v>
      </c>
      <c r="J776" s="6">
        <f t="shared" si="192"/>
        <v>0</v>
      </c>
      <c r="K776" s="332">
        <f>Итого!$B$17</f>
        <v>0</v>
      </c>
      <c r="L776" s="8">
        <f t="shared" si="185"/>
        <v>4299</v>
      </c>
      <c r="M776" s="8">
        <f t="shared" si="190"/>
        <v>0</v>
      </c>
      <c r="N776" s="61"/>
    </row>
    <row r="777" spans="1:90" s="3" customFormat="1" ht="15" customHeight="1">
      <c r="A777" s="582"/>
      <c r="B777" s="517"/>
      <c r="C777" s="518"/>
      <c r="D777" s="577"/>
      <c r="E777" s="578"/>
      <c r="F777" s="510"/>
      <c r="G777" s="13">
        <v>40</v>
      </c>
      <c r="H777" s="296"/>
      <c r="I777" s="6">
        <v>4299</v>
      </c>
      <c r="J777" s="6">
        <f t="shared" si="192"/>
        <v>0</v>
      </c>
      <c r="K777" s="332">
        <f>Итого!$B$17</f>
        <v>0</v>
      </c>
      <c r="L777" s="8">
        <f t="shared" si="185"/>
        <v>4299</v>
      </c>
      <c r="M777" s="8">
        <f t="shared" si="190"/>
        <v>0</v>
      </c>
      <c r="N777" s="62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</row>
    <row r="778" spans="1:90" ht="15" customHeight="1">
      <c r="A778" s="582"/>
      <c r="B778" s="517"/>
      <c r="C778" s="518"/>
      <c r="D778" s="577"/>
      <c r="E778" s="578"/>
      <c r="F778" s="510"/>
      <c r="G778" s="13">
        <v>42</v>
      </c>
      <c r="H778" s="296"/>
      <c r="I778" s="6">
        <v>4299</v>
      </c>
      <c r="J778" s="6">
        <f t="shared" si="192"/>
        <v>0</v>
      </c>
      <c r="K778" s="332">
        <f>Итого!$B$17</f>
        <v>0</v>
      </c>
      <c r="L778" s="8">
        <f t="shared" si="185"/>
        <v>4299</v>
      </c>
      <c r="M778" s="8">
        <f t="shared" si="190"/>
        <v>0</v>
      </c>
      <c r="N778" s="61"/>
    </row>
    <row r="779" spans="1:90" s="3" customFormat="1" ht="15" customHeight="1">
      <c r="A779" s="582"/>
      <c r="B779" s="517"/>
      <c r="C779" s="518"/>
      <c r="D779" s="577"/>
      <c r="E779" s="578"/>
      <c r="F779" s="510"/>
      <c r="G779" s="13">
        <v>44</v>
      </c>
      <c r="H779" s="296"/>
      <c r="I779" s="6">
        <v>4299</v>
      </c>
      <c r="J779" s="6">
        <f t="shared" si="192"/>
        <v>0</v>
      </c>
      <c r="K779" s="332">
        <f>Итого!$B$17</f>
        <v>0</v>
      </c>
      <c r="L779" s="8">
        <f t="shared" si="185"/>
        <v>4299</v>
      </c>
      <c r="M779" s="8">
        <f t="shared" si="190"/>
        <v>0</v>
      </c>
      <c r="N779" s="62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</row>
    <row r="780" spans="1:90" ht="15" customHeight="1">
      <c r="A780" s="582"/>
      <c r="B780" s="517"/>
      <c r="C780" s="518"/>
      <c r="D780" s="577"/>
      <c r="E780" s="578"/>
      <c r="F780" s="510"/>
      <c r="G780" s="13">
        <v>46</v>
      </c>
      <c r="H780" s="296"/>
      <c r="I780" s="6">
        <v>4299</v>
      </c>
      <c r="J780" s="6">
        <f t="shared" si="192"/>
        <v>0</v>
      </c>
      <c r="K780" s="332">
        <f>Итого!$B$17</f>
        <v>0</v>
      </c>
      <c r="L780" s="8">
        <f t="shared" si="185"/>
        <v>4299</v>
      </c>
      <c r="M780" s="8">
        <f t="shared" si="190"/>
        <v>0</v>
      </c>
    </row>
    <row r="781" spans="1:90" ht="15" customHeight="1">
      <c r="A781" s="582"/>
      <c r="B781" s="517"/>
      <c r="C781" s="518"/>
      <c r="D781" s="577"/>
      <c r="E781" s="578"/>
      <c r="F781" s="510"/>
      <c r="G781" s="13">
        <v>48</v>
      </c>
      <c r="H781" s="296"/>
      <c r="I781" s="6">
        <v>4299</v>
      </c>
      <c r="J781" s="6">
        <f t="shared" si="192"/>
        <v>0</v>
      </c>
      <c r="K781" s="332">
        <f>Итого!$B$17</f>
        <v>0</v>
      </c>
      <c r="L781" s="8">
        <f t="shared" si="185"/>
        <v>4299</v>
      </c>
      <c r="M781" s="8">
        <f t="shared" si="190"/>
        <v>0</v>
      </c>
      <c r="N781" s="61"/>
    </row>
    <row r="782" spans="1:90" s="3" customFormat="1" ht="15" customHeight="1">
      <c r="A782" s="582"/>
      <c r="B782" s="517"/>
      <c r="C782" s="518"/>
      <c r="D782" s="577"/>
      <c r="E782" s="578"/>
      <c r="F782" s="510"/>
      <c r="G782" s="13">
        <v>50</v>
      </c>
      <c r="H782" s="296"/>
      <c r="I782" s="6">
        <v>4299</v>
      </c>
      <c r="J782" s="6">
        <f t="shared" si="192"/>
        <v>0</v>
      </c>
      <c r="K782" s="332">
        <f>Итого!$B$17</f>
        <v>0</v>
      </c>
      <c r="L782" s="8">
        <f t="shared" si="185"/>
        <v>4299</v>
      </c>
      <c r="M782" s="8">
        <f t="shared" si="190"/>
        <v>0</v>
      </c>
      <c r="N782" s="62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</row>
    <row r="783" spans="1:90" ht="15" customHeight="1">
      <c r="A783" s="582"/>
      <c r="B783" s="517"/>
      <c r="C783" s="518"/>
      <c r="D783" s="577"/>
      <c r="E783" s="578"/>
      <c r="F783" s="510"/>
      <c r="G783" s="13">
        <v>52</v>
      </c>
      <c r="H783" s="296"/>
      <c r="I783" s="6">
        <v>4299</v>
      </c>
      <c r="J783" s="6">
        <f t="shared" si="192"/>
        <v>0</v>
      </c>
      <c r="K783" s="332">
        <f>Итого!$B$17</f>
        <v>0</v>
      </c>
      <c r="L783" s="8">
        <f t="shared" si="185"/>
        <v>4299</v>
      </c>
      <c r="M783" s="8">
        <f t="shared" si="190"/>
        <v>0</v>
      </c>
    </row>
    <row r="784" spans="1:90" ht="15" customHeight="1">
      <c r="A784" s="582"/>
      <c r="B784" s="517"/>
      <c r="C784" s="518"/>
      <c r="D784" s="577"/>
      <c r="E784" s="578"/>
      <c r="F784" s="510"/>
      <c r="G784" s="13">
        <v>54</v>
      </c>
      <c r="H784" s="296"/>
      <c r="I784" s="6">
        <v>4299</v>
      </c>
      <c r="J784" s="6">
        <f t="shared" si="192"/>
        <v>0</v>
      </c>
      <c r="K784" s="332">
        <f>Итого!$B$17</f>
        <v>0</v>
      </c>
      <c r="L784" s="8">
        <f t="shared" si="185"/>
        <v>4299</v>
      </c>
      <c r="M784" s="8">
        <f t="shared" si="190"/>
        <v>0</v>
      </c>
      <c r="N784" s="61"/>
    </row>
    <row r="785" spans="1:90" s="3" customFormat="1" ht="15" customHeight="1">
      <c r="A785" s="583"/>
      <c r="B785" s="529"/>
      <c r="C785" s="530"/>
      <c r="D785" s="579"/>
      <c r="E785" s="580"/>
      <c r="F785" s="519"/>
      <c r="G785" s="13">
        <v>56</v>
      </c>
      <c r="H785" s="296"/>
      <c r="I785" s="6">
        <v>4299</v>
      </c>
      <c r="J785" s="6">
        <f t="shared" si="192"/>
        <v>0</v>
      </c>
      <c r="K785" s="332">
        <f>Итого!$B$17</f>
        <v>0</v>
      </c>
      <c r="L785" s="8">
        <f t="shared" si="185"/>
        <v>4299</v>
      </c>
      <c r="M785" s="8">
        <f t="shared" si="190"/>
        <v>0</v>
      </c>
      <c r="N785" s="62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</row>
    <row r="786" spans="1:90" ht="15" customHeight="1">
      <c r="A786" s="506" t="s">
        <v>132</v>
      </c>
      <c r="B786" s="575" t="s">
        <v>133</v>
      </c>
      <c r="C786" s="576"/>
      <c r="D786" s="575" t="s">
        <v>579</v>
      </c>
      <c r="E786" s="576"/>
      <c r="F786" s="581"/>
      <c r="G786" s="5"/>
      <c r="H786" s="253">
        <f>SUM(H787:H798)</f>
        <v>0</v>
      </c>
      <c r="I786" s="5"/>
      <c r="J786" s="5">
        <f>SUM(J787:J798)</f>
        <v>0</v>
      </c>
      <c r="K786" s="68"/>
      <c r="L786" s="10"/>
      <c r="M786" s="7">
        <f>SUM(M787:M798)</f>
        <v>0</v>
      </c>
      <c r="N786" s="61"/>
    </row>
    <row r="787" spans="1:90" s="3" customFormat="1" ht="15" customHeight="1">
      <c r="A787" s="582"/>
      <c r="B787" s="577"/>
      <c r="C787" s="578"/>
      <c r="D787" s="577"/>
      <c r="E787" s="578"/>
      <c r="F787" s="510"/>
      <c r="G787" s="13">
        <v>34</v>
      </c>
      <c r="H787" s="296"/>
      <c r="I787" s="6">
        <v>4299</v>
      </c>
      <c r="J787" s="6">
        <f>I787*H787</f>
        <v>0</v>
      </c>
      <c r="K787" s="332">
        <f>Итого!$B$17</f>
        <v>0</v>
      </c>
      <c r="L787" s="8">
        <f t="shared" si="185"/>
        <v>4299</v>
      </c>
      <c r="M787" s="8">
        <f t="shared" si="190"/>
        <v>0</v>
      </c>
      <c r="N787" s="62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</row>
    <row r="788" spans="1:90" ht="15" customHeight="1">
      <c r="A788" s="582"/>
      <c r="B788" s="577"/>
      <c r="C788" s="578"/>
      <c r="D788" s="577"/>
      <c r="E788" s="578"/>
      <c r="F788" s="510"/>
      <c r="G788" s="13">
        <v>36</v>
      </c>
      <c r="H788" s="296"/>
      <c r="I788" s="6">
        <v>4299</v>
      </c>
      <c r="J788" s="6">
        <f t="shared" ref="J788:J798" si="193">I788*H788</f>
        <v>0</v>
      </c>
      <c r="K788" s="332">
        <f>Итого!$B$17</f>
        <v>0</v>
      </c>
      <c r="L788" s="8">
        <f t="shared" si="185"/>
        <v>4299</v>
      </c>
      <c r="M788" s="8">
        <f t="shared" si="190"/>
        <v>0</v>
      </c>
    </row>
    <row r="789" spans="1:90" ht="15" customHeight="1">
      <c r="A789" s="582"/>
      <c r="B789" s="577"/>
      <c r="C789" s="578"/>
      <c r="D789" s="577"/>
      <c r="E789" s="578"/>
      <c r="F789" s="510"/>
      <c r="G789" s="13">
        <v>38</v>
      </c>
      <c r="H789" s="296"/>
      <c r="I789" s="6">
        <v>4299</v>
      </c>
      <c r="J789" s="6">
        <f t="shared" si="193"/>
        <v>0</v>
      </c>
      <c r="K789" s="332">
        <f>Итого!$B$17</f>
        <v>0</v>
      </c>
      <c r="L789" s="8">
        <f t="shared" si="185"/>
        <v>4299</v>
      </c>
      <c r="M789" s="8">
        <f t="shared" si="190"/>
        <v>0</v>
      </c>
      <c r="N789" s="61"/>
    </row>
    <row r="790" spans="1:90" s="3" customFormat="1" ht="15" customHeight="1">
      <c r="A790" s="582"/>
      <c r="B790" s="577"/>
      <c r="C790" s="578"/>
      <c r="D790" s="577"/>
      <c r="E790" s="578"/>
      <c r="F790" s="510"/>
      <c r="G790" s="13">
        <v>40</v>
      </c>
      <c r="H790" s="296"/>
      <c r="I790" s="6">
        <v>4299</v>
      </c>
      <c r="J790" s="6">
        <f t="shared" si="193"/>
        <v>0</v>
      </c>
      <c r="K790" s="332">
        <f>Итого!$B$17</f>
        <v>0</v>
      </c>
      <c r="L790" s="8">
        <f t="shared" si="185"/>
        <v>4299</v>
      </c>
      <c r="M790" s="8">
        <f t="shared" si="190"/>
        <v>0</v>
      </c>
      <c r="N790" s="62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</row>
    <row r="791" spans="1:90" ht="15" customHeight="1">
      <c r="A791" s="582"/>
      <c r="B791" s="577"/>
      <c r="C791" s="578"/>
      <c r="D791" s="577"/>
      <c r="E791" s="578"/>
      <c r="F791" s="510"/>
      <c r="G791" s="13">
        <v>42</v>
      </c>
      <c r="H791" s="296"/>
      <c r="I791" s="6">
        <v>4299</v>
      </c>
      <c r="J791" s="6">
        <f t="shared" si="193"/>
        <v>0</v>
      </c>
      <c r="K791" s="332">
        <f>Итого!$B$17</f>
        <v>0</v>
      </c>
      <c r="L791" s="8">
        <f t="shared" si="185"/>
        <v>4299</v>
      </c>
      <c r="M791" s="8">
        <f t="shared" si="190"/>
        <v>0</v>
      </c>
    </row>
    <row r="792" spans="1:90" ht="15" customHeight="1">
      <c r="A792" s="582"/>
      <c r="B792" s="577"/>
      <c r="C792" s="578"/>
      <c r="D792" s="577"/>
      <c r="E792" s="578"/>
      <c r="F792" s="510"/>
      <c r="G792" s="13">
        <v>44</v>
      </c>
      <c r="H792" s="296"/>
      <c r="I792" s="6">
        <v>4299</v>
      </c>
      <c r="J792" s="6">
        <f t="shared" si="193"/>
        <v>0</v>
      </c>
      <c r="K792" s="332">
        <f>Итого!$B$17</f>
        <v>0</v>
      </c>
      <c r="L792" s="8">
        <f t="shared" ref="L792:L798" si="194">PRODUCT(I792,1-K792)</f>
        <v>4299</v>
      </c>
      <c r="M792" s="8">
        <f t="shared" si="190"/>
        <v>0</v>
      </c>
      <c r="N792" s="61"/>
    </row>
    <row r="793" spans="1:90" s="3" customFormat="1" ht="15" customHeight="1">
      <c r="A793" s="582"/>
      <c r="B793" s="577"/>
      <c r="C793" s="578"/>
      <c r="D793" s="577"/>
      <c r="E793" s="578"/>
      <c r="F793" s="510"/>
      <c r="G793" s="13">
        <v>46</v>
      </c>
      <c r="H793" s="296"/>
      <c r="I793" s="6">
        <v>4299</v>
      </c>
      <c r="J793" s="6">
        <f t="shared" si="193"/>
        <v>0</v>
      </c>
      <c r="K793" s="332">
        <f>Итого!$B$17</f>
        <v>0</v>
      </c>
      <c r="L793" s="8">
        <f t="shared" si="194"/>
        <v>4299</v>
      </c>
      <c r="M793" s="8">
        <f t="shared" si="190"/>
        <v>0</v>
      </c>
      <c r="N793" s="62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</row>
    <row r="794" spans="1:90" ht="15" customHeight="1">
      <c r="A794" s="582"/>
      <c r="B794" s="577"/>
      <c r="C794" s="578"/>
      <c r="D794" s="577"/>
      <c r="E794" s="578"/>
      <c r="F794" s="510"/>
      <c r="G794" s="13">
        <v>48</v>
      </c>
      <c r="H794" s="296"/>
      <c r="I794" s="6">
        <v>4299</v>
      </c>
      <c r="J794" s="6">
        <f t="shared" si="193"/>
        <v>0</v>
      </c>
      <c r="K794" s="332">
        <f>Итого!$B$17</f>
        <v>0</v>
      </c>
      <c r="L794" s="8">
        <f t="shared" si="194"/>
        <v>4299</v>
      </c>
      <c r="M794" s="8">
        <f t="shared" si="190"/>
        <v>0</v>
      </c>
    </row>
    <row r="795" spans="1:90" ht="15" customHeight="1">
      <c r="A795" s="582"/>
      <c r="B795" s="577"/>
      <c r="C795" s="578"/>
      <c r="D795" s="577"/>
      <c r="E795" s="578"/>
      <c r="F795" s="510"/>
      <c r="G795" s="13">
        <v>50</v>
      </c>
      <c r="H795" s="296"/>
      <c r="I795" s="6">
        <v>4299</v>
      </c>
      <c r="J795" s="6">
        <f t="shared" si="193"/>
        <v>0</v>
      </c>
      <c r="K795" s="332">
        <f>Итого!$B$17</f>
        <v>0</v>
      </c>
      <c r="L795" s="8">
        <f t="shared" si="194"/>
        <v>4299</v>
      </c>
      <c r="M795" s="8">
        <f t="shared" si="190"/>
        <v>0</v>
      </c>
      <c r="N795" s="61"/>
    </row>
    <row r="796" spans="1:90" s="3" customFormat="1" ht="15" customHeight="1">
      <c r="A796" s="582"/>
      <c r="B796" s="577"/>
      <c r="C796" s="578"/>
      <c r="D796" s="577"/>
      <c r="E796" s="578"/>
      <c r="F796" s="510"/>
      <c r="G796" s="13">
        <v>52</v>
      </c>
      <c r="H796" s="296"/>
      <c r="I796" s="6">
        <v>4299</v>
      </c>
      <c r="J796" s="6">
        <f t="shared" si="193"/>
        <v>0</v>
      </c>
      <c r="K796" s="332">
        <f>Итого!$B$17</f>
        <v>0</v>
      </c>
      <c r="L796" s="8">
        <f t="shared" si="194"/>
        <v>4299</v>
      </c>
      <c r="M796" s="8">
        <f t="shared" si="190"/>
        <v>0</v>
      </c>
      <c r="N796" s="62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</row>
    <row r="797" spans="1:90" ht="15" customHeight="1">
      <c r="A797" s="582"/>
      <c r="B797" s="577"/>
      <c r="C797" s="578"/>
      <c r="D797" s="577"/>
      <c r="E797" s="578"/>
      <c r="F797" s="510"/>
      <c r="G797" s="13">
        <v>54</v>
      </c>
      <c r="H797" s="296"/>
      <c r="I797" s="6">
        <v>4299</v>
      </c>
      <c r="J797" s="6">
        <f t="shared" si="193"/>
        <v>0</v>
      </c>
      <c r="K797" s="332">
        <f>Итого!$B$17</f>
        <v>0</v>
      </c>
      <c r="L797" s="8">
        <f t="shared" si="194"/>
        <v>4299</v>
      </c>
      <c r="M797" s="8">
        <f t="shared" si="190"/>
        <v>0</v>
      </c>
      <c r="N797" s="61"/>
    </row>
    <row r="798" spans="1:90" s="3" customFormat="1" ht="15" customHeight="1">
      <c r="A798" s="583"/>
      <c r="B798" s="579"/>
      <c r="C798" s="580"/>
      <c r="D798" s="579"/>
      <c r="E798" s="580"/>
      <c r="F798" s="519"/>
      <c r="G798" s="13">
        <v>56</v>
      </c>
      <c r="H798" s="296"/>
      <c r="I798" s="6">
        <v>4299</v>
      </c>
      <c r="J798" s="6">
        <f t="shared" si="193"/>
        <v>0</v>
      </c>
      <c r="K798" s="332">
        <f>Итого!$B$17</f>
        <v>0</v>
      </c>
      <c r="L798" s="8">
        <f t="shared" si="194"/>
        <v>4299</v>
      </c>
      <c r="M798" s="8">
        <f t="shared" si="190"/>
        <v>0</v>
      </c>
      <c r="N798" s="62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</row>
    <row r="799" spans="1:90" ht="15" customHeight="1">
      <c r="A799" s="506" t="s">
        <v>134</v>
      </c>
      <c r="B799" s="575" t="s">
        <v>135</v>
      </c>
      <c r="C799" s="576"/>
      <c r="D799" s="575" t="s">
        <v>579</v>
      </c>
      <c r="E799" s="576"/>
      <c r="F799" s="581"/>
      <c r="G799" s="5"/>
      <c r="H799" s="253">
        <f>SUM(H800:H811)</f>
        <v>0</v>
      </c>
      <c r="I799" s="5"/>
      <c r="J799" s="5">
        <f>SUM(J800:J811)</f>
        <v>0</v>
      </c>
      <c r="K799" s="68"/>
      <c r="L799" s="10"/>
      <c r="M799" s="7">
        <f>SUM(M800:M811)</f>
        <v>0</v>
      </c>
    </row>
    <row r="800" spans="1:90" ht="15" customHeight="1">
      <c r="A800" s="582"/>
      <c r="B800" s="577"/>
      <c r="C800" s="578"/>
      <c r="D800" s="577"/>
      <c r="E800" s="578"/>
      <c r="F800" s="510"/>
      <c r="G800" s="13">
        <v>34</v>
      </c>
      <c r="H800" s="296"/>
      <c r="I800" s="6">
        <v>4299</v>
      </c>
      <c r="J800" s="6">
        <f>I800*H800</f>
        <v>0</v>
      </c>
      <c r="K800" s="332">
        <f>Итого!$B$17</f>
        <v>0</v>
      </c>
      <c r="L800" s="8">
        <f t="shared" ref="L800:L811" si="195">PRODUCT(I800,1-K800)</f>
        <v>4299</v>
      </c>
      <c r="M800" s="8">
        <f t="shared" si="190"/>
        <v>0</v>
      </c>
      <c r="N800" s="61"/>
    </row>
    <row r="801" spans="1:90" s="3" customFormat="1" ht="15" customHeight="1">
      <c r="A801" s="582"/>
      <c r="B801" s="577"/>
      <c r="C801" s="578"/>
      <c r="D801" s="577"/>
      <c r="E801" s="578"/>
      <c r="F801" s="510"/>
      <c r="G801" s="13">
        <v>36</v>
      </c>
      <c r="H801" s="296"/>
      <c r="I801" s="6">
        <v>4299</v>
      </c>
      <c r="J801" s="6">
        <f t="shared" ref="J801:J811" si="196">I801*H801</f>
        <v>0</v>
      </c>
      <c r="K801" s="332">
        <f>Итого!$B$17</f>
        <v>0</v>
      </c>
      <c r="L801" s="8">
        <f t="shared" si="195"/>
        <v>4299</v>
      </c>
      <c r="M801" s="8">
        <f t="shared" si="190"/>
        <v>0</v>
      </c>
      <c r="N801" s="62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</row>
    <row r="802" spans="1:90" ht="15" customHeight="1">
      <c r="A802" s="582"/>
      <c r="B802" s="577"/>
      <c r="C802" s="578"/>
      <c r="D802" s="577"/>
      <c r="E802" s="578"/>
      <c r="F802" s="510"/>
      <c r="G802" s="13">
        <v>38</v>
      </c>
      <c r="H802" s="296"/>
      <c r="I802" s="6">
        <v>4299</v>
      </c>
      <c r="J802" s="6">
        <f t="shared" si="196"/>
        <v>0</v>
      </c>
      <c r="K802" s="332">
        <f>Итого!$B$17</f>
        <v>0</v>
      </c>
      <c r="L802" s="8">
        <f t="shared" si="195"/>
        <v>4299</v>
      </c>
      <c r="M802" s="8">
        <f t="shared" si="190"/>
        <v>0</v>
      </c>
    </row>
    <row r="803" spans="1:90" ht="15" customHeight="1">
      <c r="A803" s="582"/>
      <c r="B803" s="577"/>
      <c r="C803" s="578"/>
      <c r="D803" s="577"/>
      <c r="E803" s="578"/>
      <c r="F803" s="510"/>
      <c r="G803" s="13">
        <v>40</v>
      </c>
      <c r="H803" s="296"/>
      <c r="I803" s="6">
        <v>4299</v>
      </c>
      <c r="J803" s="6">
        <f t="shared" si="196"/>
        <v>0</v>
      </c>
      <c r="K803" s="332">
        <f>Итого!$B$17</f>
        <v>0</v>
      </c>
      <c r="L803" s="8">
        <f t="shared" si="195"/>
        <v>4299</v>
      </c>
      <c r="M803" s="8">
        <f t="shared" si="190"/>
        <v>0</v>
      </c>
      <c r="N803" s="61"/>
    </row>
    <row r="804" spans="1:90" s="3" customFormat="1" ht="15" customHeight="1">
      <c r="A804" s="582"/>
      <c r="B804" s="577"/>
      <c r="C804" s="578"/>
      <c r="D804" s="577"/>
      <c r="E804" s="578"/>
      <c r="F804" s="510"/>
      <c r="G804" s="13">
        <v>42</v>
      </c>
      <c r="H804" s="296"/>
      <c r="I804" s="6">
        <v>4299</v>
      </c>
      <c r="J804" s="6">
        <f t="shared" si="196"/>
        <v>0</v>
      </c>
      <c r="K804" s="332">
        <f>Итого!$B$17</f>
        <v>0</v>
      </c>
      <c r="L804" s="8">
        <f t="shared" si="195"/>
        <v>4299</v>
      </c>
      <c r="M804" s="8">
        <f t="shared" si="190"/>
        <v>0</v>
      </c>
      <c r="N804" s="62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</row>
    <row r="805" spans="1:90" ht="15" customHeight="1">
      <c r="A805" s="582"/>
      <c r="B805" s="577"/>
      <c r="C805" s="578"/>
      <c r="D805" s="577"/>
      <c r="E805" s="578"/>
      <c r="F805" s="510"/>
      <c r="G805" s="13">
        <v>44</v>
      </c>
      <c r="H805" s="296"/>
      <c r="I805" s="6">
        <v>4299</v>
      </c>
      <c r="J805" s="6">
        <f t="shared" si="196"/>
        <v>0</v>
      </c>
      <c r="K805" s="332">
        <f>Итого!$B$17</f>
        <v>0</v>
      </c>
      <c r="L805" s="8">
        <f t="shared" si="195"/>
        <v>4299</v>
      </c>
      <c r="M805" s="8">
        <f t="shared" si="190"/>
        <v>0</v>
      </c>
    </row>
    <row r="806" spans="1:90" ht="15" customHeight="1">
      <c r="A806" s="582"/>
      <c r="B806" s="577"/>
      <c r="C806" s="578"/>
      <c r="D806" s="577"/>
      <c r="E806" s="578"/>
      <c r="F806" s="510"/>
      <c r="G806" s="13">
        <v>46</v>
      </c>
      <c r="H806" s="296"/>
      <c r="I806" s="6">
        <v>4299</v>
      </c>
      <c r="J806" s="6">
        <f t="shared" si="196"/>
        <v>0</v>
      </c>
      <c r="K806" s="332">
        <f>Итого!$B$17</f>
        <v>0</v>
      </c>
      <c r="L806" s="8">
        <f t="shared" si="195"/>
        <v>4299</v>
      </c>
      <c r="M806" s="8">
        <f t="shared" si="190"/>
        <v>0</v>
      </c>
      <c r="N806" s="61"/>
    </row>
    <row r="807" spans="1:90" s="3" customFormat="1" ht="15" customHeight="1">
      <c r="A807" s="582"/>
      <c r="B807" s="577"/>
      <c r="C807" s="578"/>
      <c r="D807" s="577"/>
      <c r="E807" s="578"/>
      <c r="F807" s="510"/>
      <c r="G807" s="13">
        <v>48</v>
      </c>
      <c r="H807" s="296"/>
      <c r="I807" s="6">
        <v>4299</v>
      </c>
      <c r="J807" s="6">
        <f t="shared" si="196"/>
        <v>0</v>
      </c>
      <c r="K807" s="332">
        <f>Итого!$B$17</f>
        <v>0</v>
      </c>
      <c r="L807" s="8">
        <f t="shared" si="195"/>
        <v>4299</v>
      </c>
      <c r="M807" s="8">
        <f t="shared" si="190"/>
        <v>0</v>
      </c>
      <c r="N807" s="62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</row>
    <row r="808" spans="1:90" ht="15" customHeight="1">
      <c r="A808" s="582"/>
      <c r="B808" s="577"/>
      <c r="C808" s="578"/>
      <c r="D808" s="577"/>
      <c r="E808" s="578"/>
      <c r="F808" s="510"/>
      <c r="G808" s="13">
        <v>50</v>
      </c>
      <c r="H808" s="296"/>
      <c r="I808" s="6">
        <v>4299</v>
      </c>
      <c r="J808" s="6">
        <f t="shared" si="196"/>
        <v>0</v>
      </c>
      <c r="K808" s="332">
        <f>Итого!$B$17</f>
        <v>0</v>
      </c>
      <c r="L808" s="8">
        <f t="shared" si="195"/>
        <v>4299</v>
      </c>
      <c r="M808" s="8">
        <f t="shared" si="190"/>
        <v>0</v>
      </c>
      <c r="N808" s="61"/>
    </row>
    <row r="809" spans="1:90" s="3" customFormat="1" ht="15" customHeight="1">
      <c r="A809" s="582"/>
      <c r="B809" s="577"/>
      <c r="C809" s="578"/>
      <c r="D809" s="577"/>
      <c r="E809" s="578"/>
      <c r="F809" s="510"/>
      <c r="G809" s="13">
        <v>52</v>
      </c>
      <c r="H809" s="296"/>
      <c r="I809" s="6">
        <v>4299</v>
      </c>
      <c r="J809" s="6">
        <f t="shared" si="196"/>
        <v>0</v>
      </c>
      <c r="K809" s="332">
        <f>Итого!$B$17</f>
        <v>0</v>
      </c>
      <c r="L809" s="8">
        <f t="shared" si="195"/>
        <v>4299</v>
      </c>
      <c r="M809" s="8">
        <f t="shared" si="190"/>
        <v>0</v>
      </c>
      <c r="N809" s="62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</row>
    <row r="810" spans="1:90" ht="15" customHeight="1">
      <c r="A810" s="582"/>
      <c r="B810" s="577"/>
      <c r="C810" s="578"/>
      <c r="D810" s="577"/>
      <c r="E810" s="578"/>
      <c r="F810" s="510"/>
      <c r="G810" s="13">
        <v>54</v>
      </c>
      <c r="H810" s="296"/>
      <c r="I810" s="6">
        <v>4299</v>
      </c>
      <c r="J810" s="6">
        <f t="shared" si="196"/>
        <v>0</v>
      </c>
      <c r="K810" s="332">
        <f>Итого!$B$17</f>
        <v>0</v>
      </c>
      <c r="L810" s="8">
        <f t="shared" si="195"/>
        <v>4299</v>
      </c>
      <c r="M810" s="8">
        <f t="shared" si="190"/>
        <v>0</v>
      </c>
    </row>
    <row r="811" spans="1:90" ht="15" customHeight="1">
      <c r="A811" s="583"/>
      <c r="B811" s="579"/>
      <c r="C811" s="580"/>
      <c r="D811" s="579"/>
      <c r="E811" s="580"/>
      <c r="F811" s="519"/>
      <c r="G811" s="13">
        <v>56</v>
      </c>
      <c r="H811" s="296"/>
      <c r="I811" s="6">
        <v>4299</v>
      </c>
      <c r="J811" s="6">
        <f t="shared" si="196"/>
        <v>0</v>
      </c>
      <c r="K811" s="332">
        <f>Итого!$B$17</f>
        <v>0</v>
      </c>
      <c r="L811" s="8">
        <f t="shared" si="195"/>
        <v>4299</v>
      </c>
      <c r="M811" s="8">
        <f t="shared" si="190"/>
        <v>0</v>
      </c>
      <c r="N811" s="61"/>
    </row>
    <row r="812" spans="1:90" s="3" customFormat="1" ht="15" customHeight="1">
      <c r="A812" s="506" t="s">
        <v>769</v>
      </c>
      <c r="B812" s="515" t="s">
        <v>136</v>
      </c>
      <c r="C812" s="516"/>
      <c r="D812" s="528" t="s">
        <v>579</v>
      </c>
      <c r="E812" s="516"/>
      <c r="F812" s="595"/>
      <c r="G812" s="5"/>
      <c r="H812" s="253">
        <f>SUM(H813:H824)</f>
        <v>0</v>
      </c>
      <c r="I812" s="5"/>
      <c r="J812" s="5">
        <f>SUM(J813:J824)</f>
        <v>0</v>
      </c>
      <c r="K812" s="68"/>
      <c r="L812" s="10"/>
      <c r="M812" s="7">
        <f>SUM(M813:M824)</f>
        <v>0</v>
      </c>
      <c r="N812" s="62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</row>
    <row r="813" spans="1:90" ht="15" customHeight="1">
      <c r="A813" s="582"/>
      <c r="B813" s="517"/>
      <c r="C813" s="518"/>
      <c r="D813" s="577"/>
      <c r="E813" s="578"/>
      <c r="F813" s="510"/>
      <c r="G813" s="13">
        <v>34</v>
      </c>
      <c r="H813" s="296"/>
      <c r="I813" s="6">
        <v>4299</v>
      </c>
      <c r="J813" s="6">
        <f>I813*H813</f>
        <v>0</v>
      </c>
      <c r="K813" s="332">
        <f>Итого!$B$17</f>
        <v>0</v>
      </c>
      <c r="L813" s="8">
        <f t="shared" ref="L813:L824" si="197">PRODUCT(I813,1-K813)</f>
        <v>4299</v>
      </c>
      <c r="M813" s="8">
        <f t="shared" si="190"/>
        <v>0</v>
      </c>
    </row>
    <row r="814" spans="1:90" ht="15" customHeight="1">
      <c r="A814" s="582"/>
      <c r="B814" s="517"/>
      <c r="C814" s="518"/>
      <c r="D814" s="577"/>
      <c r="E814" s="578"/>
      <c r="F814" s="510"/>
      <c r="G814" s="13">
        <v>36</v>
      </c>
      <c r="H814" s="296"/>
      <c r="I814" s="6">
        <v>4299</v>
      </c>
      <c r="J814" s="6">
        <f t="shared" ref="J814:J835" si="198">I814*H814</f>
        <v>0</v>
      </c>
      <c r="K814" s="332">
        <f>Итого!$B$17</f>
        <v>0</v>
      </c>
      <c r="L814" s="8">
        <f t="shared" si="197"/>
        <v>4299</v>
      </c>
      <c r="M814" s="8">
        <f t="shared" si="190"/>
        <v>0</v>
      </c>
      <c r="N814" s="61"/>
    </row>
    <row r="815" spans="1:90" s="3" customFormat="1" ht="15" customHeight="1">
      <c r="A815" s="582"/>
      <c r="B815" s="517"/>
      <c r="C815" s="518"/>
      <c r="D815" s="577"/>
      <c r="E815" s="578"/>
      <c r="F815" s="510"/>
      <c r="G815" s="13">
        <v>38</v>
      </c>
      <c r="H815" s="296"/>
      <c r="I815" s="6">
        <v>4299</v>
      </c>
      <c r="J815" s="6">
        <f t="shared" si="198"/>
        <v>0</v>
      </c>
      <c r="K815" s="332">
        <f>Итого!$B$17</f>
        <v>0</v>
      </c>
      <c r="L815" s="8">
        <f t="shared" si="197"/>
        <v>4299</v>
      </c>
      <c r="M815" s="8">
        <f t="shared" si="190"/>
        <v>0</v>
      </c>
      <c r="N815" s="62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</row>
    <row r="816" spans="1:90" ht="15" customHeight="1">
      <c r="A816" s="582"/>
      <c r="B816" s="517"/>
      <c r="C816" s="518"/>
      <c r="D816" s="577"/>
      <c r="E816" s="578"/>
      <c r="F816" s="510"/>
      <c r="G816" s="13">
        <v>40</v>
      </c>
      <c r="H816" s="296"/>
      <c r="I816" s="6">
        <v>4299</v>
      </c>
      <c r="J816" s="6">
        <f t="shared" si="198"/>
        <v>0</v>
      </c>
      <c r="K816" s="332">
        <f>Итого!$B$17</f>
        <v>0</v>
      </c>
      <c r="L816" s="8">
        <f t="shared" si="197"/>
        <v>4299</v>
      </c>
      <c r="M816" s="8">
        <f t="shared" si="190"/>
        <v>0</v>
      </c>
    </row>
    <row r="817" spans="1:90" ht="15" customHeight="1">
      <c r="A817" s="582"/>
      <c r="B817" s="517"/>
      <c r="C817" s="518"/>
      <c r="D817" s="577"/>
      <c r="E817" s="578"/>
      <c r="F817" s="510"/>
      <c r="G817" s="13">
        <v>42</v>
      </c>
      <c r="H817" s="296"/>
      <c r="I817" s="6">
        <v>4299</v>
      </c>
      <c r="J817" s="6">
        <f t="shared" si="198"/>
        <v>0</v>
      </c>
      <c r="K817" s="332">
        <f>Итого!$B$17</f>
        <v>0</v>
      </c>
      <c r="L817" s="8">
        <f t="shared" si="197"/>
        <v>4299</v>
      </c>
      <c r="M817" s="8">
        <f t="shared" si="190"/>
        <v>0</v>
      </c>
      <c r="N817" s="61"/>
    </row>
    <row r="818" spans="1:90" s="3" customFormat="1" ht="15" customHeight="1">
      <c r="A818" s="582"/>
      <c r="B818" s="517"/>
      <c r="C818" s="518"/>
      <c r="D818" s="577"/>
      <c r="E818" s="578"/>
      <c r="F818" s="510"/>
      <c r="G818" s="13">
        <v>44</v>
      </c>
      <c r="H818" s="296"/>
      <c r="I818" s="6">
        <v>4299</v>
      </c>
      <c r="J818" s="6">
        <f t="shared" si="198"/>
        <v>0</v>
      </c>
      <c r="K818" s="332">
        <f>Итого!$B$17</f>
        <v>0</v>
      </c>
      <c r="L818" s="8">
        <f t="shared" si="197"/>
        <v>4299</v>
      </c>
      <c r="M818" s="8">
        <f t="shared" si="190"/>
        <v>0</v>
      </c>
      <c r="N818" s="62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</row>
    <row r="819" spans="1:90" ht="15" customHeight="1">
      <c r="A819" s="582"/>
      <c r="B819" s="517"/>
      <c r="C819" s="518"/>
      <c r="D819" s="577"/>
      <c r="E819" s="578"/>
      <c r="F819" s="510"/>
      <c r="G819" s="13">
        <v>46</v>
      </c>
      <c r="H819" s="296"/>
      <c r="I819" s="6">
        <v>4299</v>
      </c>
      <c r="J819" s="6">
        <f t="shared" si="198"/>
        <v>0</v>
      </c>
      <c r="K819" s="332">
        <f>Итого!$B$17</f>
        <v>0</v>
      </c>
      <c r="L819" s="8">
        <f t="shared" si="197"/>
        <v>4299</v>
      </c>
      <c r="M819" s="8">
        <f t="shared" ref="M819:M824" si="199">L819*H819</f>
        <v>0</v>
      </c>
      <c r="N819" s="61"/>
    </row>
    <row r="820" spans="1:90" s="3" customFormat="1" ht="15" customHeight="1">
      <c r="A820" s="582"/>
      <c r="B820" s="517"/>
      <c r="C820" s="518"/>
      <c r="D820" s="577"/>
      <c r="E820" s="578"/>
      <c r="F820" s="510"/>
      <c r="G820" s="13">
        <v>48</v>
      </c>
      <c r="H820" s="296"/>
      <c r="I820" s="6">
        <v>4299</v>
      </c>
      <c r="J820" s="6">
        <f t="shared" si="198"/>
        <v>0</v>
      </c>
      <c r="K820" s="332">
        <f>Итого!$B$17</f>
        <v>0</v>
      </c>
      <c r="L820" s="8">
        <f t="shared" si="197"/>
        <v>4299</v>
      </c>
      <c r="M820" s="8">
        <f t="shared" si="199"/>
        <v>0</v>
      </c>
      <c r="N820" s="62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</row>
    <row r="821" spans="1:90" ht="15" customHeight="1">
      <c r="A821" s="582"/>
      <c r="B821" s="517"/>
      <c r="C821" s="518"/>
      <c r="D821" s="577"/>
      <c r="E821" s="578"/>
      <c r="F821" s="510"/>
      <c r="G821" s="13">
        <v>50</v>
      </c>
      <c r="H821" s="296"/>
      <c r="I821" s="6">
        <v>4299</v>
      </c>
      <c r="J821" s="6">
        <f t="shared" si="198"/>
        <v>0</v>
      </c>
      <c r="K821" s="332">
        <f>Итого!$B$17</f>
        <v>0</v>
      </c>
      <c r="L821" s="8">
        <f t="shared" si="197"/>
        <v>4299</v>
      </c>
      <c r="M821" s="8">
        <f t="shared" si="199"/>
        <v>0</v>
      </c>
    </row>
    <row r="822" spans="1:90" ht="15" customHeight="1">
      <c r="A822" s="582"/>
      <c r="B822" s="517"/>
      <c r="C822" s="518"/>
      <c r="D822" s="577"/>
      <c r="E822" s="578"/>
      <c r="F822" s="510"/>
      <c r="G822" s="13">
        <v>52</v>
      </c>
      <c r="H822" s="296"/>
      <c r="I822" s="6">
        <v>4299</v>
      </c>
      <c r="J822" s="6">
        <f t="shared" si="198"/>
        <v>0</v>
      </c>
      <c r="K822" s="332">
        <f>Итого!$B$17</f>
        <v>0</v>
      </c>
      <c r="L822" s="8">
        <f t="shared" si="197"/>
        <v>4299</v>
      </c>
      <c r="M822" s="8">
        <f t="shared" si="199"/>
        <v>0</v>
      </c>
      <c r="N822" s="61"/>
    </row>
    <row r="823" spans="1:90" s="3" customFormat="1" ht="15" customHeight="1">
      <c r="A823" s="582"/>
      <c r="B823" s="517"/>
      <c r="C823" s="518"/>
      <c r="D823" s="577"/>
      <c r="E823" s="578"/>
      <c r="F823" s="510"/>
      <c r="G823" s="13">
        <v>54</v>
      </c>
      <c r="H823" s="296"/>
      <c r="I823" s="6">
        <v>4299</v>
      </c>
      <c r="J823" s="6">
        <f t="shared" si="198"/>
        <v>0</v>
      </c>
      <c r="K823" s="332">
        <f>Итого!$B$17</f>
        <v>0</v>
      </c>
      <c r="L823" s="8">
        <f t="shared" si="197"/>
        <v>4299</v>
      </c>
      <c r="M823" s="8">
        <f t="shared" si="199"/>
        <v>0</v>
      </c>
      <c r="N823" s="62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</row>
    <row r="824" spans="1:90" ht="15" customHeight="1">
      <c r="A824" s="583"/>
      <c r="B824" s="529"/>
      <c r="C824" s="530"/>
      <c r="D824" s="579"/>
      <c r="E824" s="580"/>
      <c r="F824" s="519"/>
      <c r="G824" s="13">
        <v>56</v>
      </c>
      <c r="H824" s="296"/>
      <c r="I824" s="6">
        <v>4299</v>
      </c>
      <c r="J824" s="6">
        <f t="shared" si="198"/>
        <v>0</v>
      </c>
      <c r="K824" s="332">
        <f>Итого!$B$17</f>
        <v>0</v>
      </c>
      <c r="L824" s="8">
        <f t="shared" si="197"/>
        <v>4299</v>
      </c>
      <c r="M824" s="8">
        <f t="shared" si="199"/>
        <v>0</v>
      </c>
    </row>
    <row r="825" spans="1:90" ht="15" customHeight="1">
      <c r="A825" s="616" t="s">
        <v>602</v>
      </c>
      <c r="B825" s="620" t="s">
        <v>614</v>
      </c>
      <c r="C825" s="621"/>
      <c r="D825" s="575" t="s">
        <v>601</v>
      </c>
      <c r="E825" s="619"/>
      <c r="F825" s="616"/>
      <c r="G825" s="5"/>
      <c r="H825" s="253">
        <f>SUM(H826:H835)</f>
        <v>0</v>
      </c>
      <c r="I825" s="5"/>
      <c r="J825" s="5">
        <f>SUM(J826:J835)</f>
        <v>0</v>
      </c>
      <c r="K825" s="68"/>
      <c r="L825" s="10"/>
      <c r="M825" s="7">
        <f>SUM(M826:M835)</f>
        <v>0</v>
      </c>
      <c r="N825" s="61"/>
    </row>
    <row r="826" spans="1:90" s="3" customFormat="1" ht="15" customHeight="1">
      <c r="A826" s="617"/>
      <c r="B826" s="622"/>
      <c r="C826" s="623"/>
      <c r="D826" s="577"/>
      <c r="E826" s="578"/>
      <c r="F826" s="617"/>
      <c r="G826" s="13">
        <v>34</v>
      </c>
      <c r="H826" s="296"/>
      <c r="I826" s="6">
        <v>4299</v>
      </c>
      <c r="J826" s="6">
        <f t="shared" si="198"/>
        <v>0</v>
      </c>
      <c r="K826" s="332">
        <f>Итого!$B$17</f>
        <v>0</v>
      </c>
      <c r="L826" s="8">
        <f t="shared" ref="L826:L835" si="200">PRODUCT(I826,1-K826)</f>
        <v>4299</v>
      </c>
      <c r="M826" s="8">
        <f t="shared" ref="M826:M835" si="201">L826*H826</f>
        <v>0</v>
      </c>
      <c r="N826" s="62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</row>
    <row r="827" spans="1:90" ht="15" customHeight="1">
      <c r="A827" s="617"/>
      <c r="B827" s="622"/>
      <c r="C827" s="623"/>
      <c r="D827" s="577"/>
      <c r="E827" s="578"/>
      <c r="F827" s="617"/>
      <c r="G827" s="13">
        <v>36</v>
      </c>
      <c r="H827" s="296"/>
      <c r="I827" s="6">
        <v>4299</v>
      </c>
      <c r="J827" s="6">
        <f t="shared" si="198"/>
        <v>0</v>
      </c>
      <c r="K827" s="332">
        <f>Итого!$B$17</f>
        <v>0</v>
      </c>
      <c r="L827" s="8">
        <f t="shared" si="200"/>
        <v>4299</v>
      </c>
      <c r="M827" s="8">
        <f t="shared" si="201"/>
        <v>0</v>
      </c>
    </row>
    <row r="828" spans="1:90" ht="15" customHeight="1">
      <c r="A828" s="617"/>
      <c r="B828" s="622"/>
      <c r="C828" s="623"/>
      <c r="D828" s="577"/>
      <c r="E828" s="578"/>
      <c r="F828" s="617"/>
      <c r="G828" s="13">
        <v>38</v>
      </c>
      <c r="H828" s="296"/>
      <c r="I828" s="6">
        <v>4299</v>
      </c>
      <c r="J828" s="6">
        <f t="shared" si="198"/>
        <v>0</v>
      </c>
      <c r="K828" s="332">
        <f>Итого!$B$17</f>
        <v>0</v>
      </c>
      <c r="L828" s="8">
        <f t="shared" si="200"/>
        <v>4299</v>
      </c>
      <c r="M828" s="8">
        <f t="shared" si="201"/>
        <v>0</v>
      </c>
      <c r="N828" s="61"/>
    </row>
    <row r="829" spans="1:90" s="3" customFormat="1" ht="15" customHeight="1">
      <c r="A829" s="617"/>
      <c r="B829" s="622"/>
      <c r="C829" s="623"/>
      <c r="D829" s="577"/>
      <c r="E829" s="578"/>
      <c r="F829" s="617"/>
      <c r="G829" s="13">
        <v>40</v>
      </c>
      <c r="H829" s="296"/>
      <c r="I829" s="6">
        <v>4299</v>
      </c>
      <c r="J829" s="6">
        <f t="shared" si="198"/>
        <v>0</v>
      </c>
      <c r="K829" s="332">
        <f>Итого!$B$17</f>
        <v>0</v>
      </c>
      <c r="L829" s="8">
        <f t="shared" si="200"/>
        <v>4299</v>
      </c>
      <c r="M829" s="8">
        <f t="shared" si="201"/>
        <v>0</v>
      </c>
      <c r="N829" s="62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</row>
    <row r="830" spans="1:90" ht="15" customHeight="1">
      <c r="A830" s="617"/>
      <c r="B830" s="622"/>
      <c r="C830" s="623"/>
      <c r="D830" s="577"/>
      <c r="E830" s="578"/>
      <c r="F830" s="617"/>
      <c r="G830" s="13">
        <v>42</v>
      </c>
      <c r="H830" s="296"/>
      <c r="I830" s="6">
        <v>4299</v>
      </c>
      <c r="J830" s="6">
        <f t="shared" si="198"/>
        <v>0</v>
      </c>
      <c r="K830" s="332">
        <f>Итого!$B$17</f>
        <v>0</v>
      </c>
      <c r="L830" s="8">
        <f t="shared" si="200"/>
        <v>4299</v>
      </c>
      <c r="M830" s="8">
        <f t="shared" si="201"/>
        <v>0</v>
      </c>
    </row>
    <row r="831" spans="1:90" ht="15" customHeight="1">
      <c r="A831" s="617"/>
      <c r="B831" s="622"/>
      <c r="C831" s="623"/>
      <c r="D831" s="577"/>
      <c r="E831" s="578"/>
      <c r="F831" s="617"/>
      <c r="G831" s="13">
        <v>44</v>
      </c>
      <c r="H831" s="296"/>
      <c r="I831" s="6">
        <v>4299</v>
      </c>
      <c r="J831" s="6">
        <f t="shared" si="198"/>
        <v>0</v>
      </c>
      <c r="K831" s="332">
        <f>Итого!$B$17</f>
        <v>0</v>
      </c>
      <c r="L831" s="8">
        <f t="shared" si="200"/>
        <v>4299</v>
      </c>
      <c r="M831" s="8">
        <f t="shared" si="201"/>
        <v>0</v>
      </c>
      <c r="N831" s="61"/>
    </row>
    <row r="832" spans="1:90" s="3" customFormat="1" ht="15" customHeight="1">
      <c r="A832" s="617"/>
      <c r="B832" s="622"/>
      <c r="C832" s="623"/>
      <c r="D832" s="577"/>
      <c r="E832" s="578"/>
      <c r="F832" s="617"/>
      <c r="G832" s="13">
        <v>46</v>
      </c>
      <c r="H832" s="296"/>
      <c r="I832" s="6">
        <v>4299</v>
      </c>
      <c r="J832" s="6">
        <f t="shared" si="198"/>
        <v>0</v>
      </c>
      <c r="K832" s="332">
        <f>Итого!$B$17</f>
        <v>0</v>
      </c>
      <c r="L832" s="8">
        <f t="shared" si="200"/>
        <v>4299</v>
      </c>
      <c r="M832" s="8">
        <f t="shared" si="201"/>
        <v>0</v>
      </c>
      <c r="N832" s="62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</row>
    <row r="833" spans="1:90" ht="15" customHeight="1">
      <c r="A833" s="617"/>
      <c r="B833" s="622"/>
      <c r="C833" s="623"/>
      <c r="D833" s="577"/>
      <c r="E833" s="578"/>
      <c r="F833" s="617"/>
      <c r="G833" s="13">
        <v>48</v>
      </c>
      <c r="H833" s="296"/>
      <c r="I833" s="6">
        <v>4299</v>
      </c>
      <c r="J833" s="6">
        <f t="shared" si="198"/>
        <v>0</v>
      </c>
      <c r="K833" s="332">
        <f>Итого!$B$17</f>
        <v>0</v>
      </c>
      <c r="L833" s="8">
        <f t="shared" si="200"/>
        <v>4299</v>
      </c>
      <c r="M833" s="8">
        <f t="shared" si="201"/>
        <v>0</v>
      </c>
    </row>
    <row r="834" spans="1:90" ht="15" customHeight="1">
      <c r="A834" s="617"/>
      <c r="B834" s="622"/>
      <c r="C834" s="623"/>
      <c r="D834" s="577"/>
      <c r="E834" s="578"/>
      <c r="F834" s="617"/>
      <c r="G834" s="13">
        <v>50</v>
      </c>
      <c r="H834" s="296"/>
      <c r="I834" s="6">
        <v>4299</v>
      </c>
      <c r="J834" s="6">
        <f t="shared" si="198"/>
        <v>0</v>
      </c>
      <c r="K834" s="332">
        <f>Итого!$B$17</f>
        <v>0</v>
      </c>
      <c r="L834" s="8">
        <f t="shared" si="200"/>
        <v>4299</v>
      </c>
      <c r="M834" s="8">
        <f t="shared" si="201"/>
        <v>0</v>
      </c>
    </row>
    <row r="835" spans="1:90" s="246" customFormat="1" ht="15" customHeight="1">
      <c r="A835" s="618"/>
      <c r="B835" s="624"/>
      <c r="C835" s="625"/>
      <c r="D835" s="579"/>
      <c r="E835" s="580"/>
      <c r="F835" s="618"/>
      <c r="G835" s="13">
        <v>52</v>
      </c>
      <c r="H835" s="296"/>
      <c r="I835" s="6">
        <v>4299</v>
      </c>
      <c r="J835" s="6">
        <f t="shared" si="198"/>
        <v>0</v>
      </c>
      <c r="K835" s="332">
        <f>Итого!$B$17</f>
        <v>0</v>
      </c>
      <c r="L835" s="8">
        <f t="shared" si="200"/>
        <v>4299</v>
      </c>
      <c r="M835" s="8">
        <f t="shared" si="201"/>
        <v>0</v>
      </c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62"/>
      <c r="AS835" s="62"/>
      <c r="AT835" s="62"/>
      <c r="AU835" s="62"/>
      <c r="AV835" s="62"/>
      <c r="AW835" s="62"/>
      <c r="AX835" s="62"/>
      <c r="AY835" s="62"/>
      <c r="AZ835" s="62"/>
      <c r="BA835" s="62"/>
      <c r="BB835" s="62"/>
      <c r="BC835" s="62"/>
      <c r="BD835" s="62"/>
      <c r="BE835" s="62"/>
      <c r="BF835" s="62"/>
      <c r="BG835" s="62"/>
      <c r="BH835" s="62"/>
      <c r="BI835" s="62"/>
      <c r="BJ835" s="62"/>
      <c r="BK835" s="62"/>
      <c r="BL835" s="62"/>
      <c r="BM835" s="62"/>
      <c r="BN835" s="62"/>
      <c r="BO835" s="62"/>
      <c r="BP835" s="62"/>
      <c r="BQ835" s="62"/>
      <c r="BR835" s="62"/>
      <c r="BS835" s="62"/>
      <c r="BT835" s="62"/>
      <c r="BU835" s="62"/>
      <c r="BV835" s="62"/>
      <c r="BW835" s="62"/>
      <c r="BX835" s="62"/>
      <c r="BY835" s="62"/>
      <c r="BZ835" s="62"/>
      <c r="CA835" s="62"/>
      <c r="CB835" s="62"/>
      <c r="CC835" s="62"/>
      <c r="CD835" s="62"/>
      <c r="CE835" s="62"/>
      <c r="CF835" s="62"/>
      <c r="CG835" s="62"/>
      <c r="CH835" s="62"/>
      <c r="CI835" s="62"/>
      <c r="CJ835" s="62"/>
      <c r="CK835" s="62"/>
      <c r="CL835" s="62"/>
    </row>
    <row r="836" spans="1:90" s="246" customFormat="1" ht="15" customHeight="1">
      <c r="A836" s="616" t="s">
        <v>600</v>
      </c>
      <c r="B836" s="620" t="s">
        <v>605</v>
      </c>
      <c r="C836" s="621"/>
      <c r="D836" s="575" t="s">
        <v>601</v>
      </c>
      <c r="E836" s="619"/>
      <c r="F836" s="616"/>
      <c r="G836" s="5"/>
      <c r="H836" s="253">
        <f>SUM(H837:H846)</f>
        <v>0</v>
      </c>
      <c r="I836" s="5"/>
      <c r="J836" s="5">
        <f>SUM(J837:J846)</f>
        <v>0</v>
      </c>
      <c r="K836" s="68"/>
      <c r="L836" s="10"/>
      <c r="M836" s="7">
        <f>SUM(M837:M846)</f>
        <v>0</v>
      </c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62"/>
      <c r="AS836" s="62"/>
      <c r="AT836" s="62"/>
      <c r="AU836" s="62"/>
      <c r="AV836" s="62"/>
      <c r="AW836" s="62"/>
      <c r="AX836" s="62"/>
      <c r="AY836" s="62"/>
      <c r="AZ836" s="62"/>
      <c r="BA836" s="62"/>
      <c r="BB836" s="62"/>
      <c r="BC836" s="62"/>
      <c r="BD836" s="62"/>
      <c r="BE836" s="62"/>
      <c r="BF836" s="62"/>
      <c r="BG836" s="62"/>
      <c r="BH836" s="62"/>
      <c r="BI836" s="62"/>
      <c r="BJ836" s="62"/>
      <c r="BK836" s="62"/>
      <c r="BL836" s="62"/>
      <c r="BM836" s="62"/>
      <c r="BN836" s="62"/>
      <c r="BO836" s="62"/>
      <c r="BP836" s="62"/>
      <c r="BQ836" s="62"/>
      <c r="BR836" s="62"/>
      <c r="BS836" s="62"/>
      <c r="BT836" s="62"/>
      <c r="BU836" s="62"/>
      <c r="BV836" s="62"/>
      <c r="BW836" s="62"/>
      <c r="BX836" s="62"/>
      <c r="BY836" s="62"/>
      <c r="BZ836" s="62"/>
      <c r="CA836" s="62"/>
      <c r="CB836" s="62"/>
      <c r="CC836" s="62"/>
      <c r="CD836" s="62"/>
      <c r="CE836" s="62"/>
      <c r="CF836" s="62"/>
      <c r="CG836" s="62"/>
      <c r="CH836" s="62"/>
      <c r="CI836" s="62"/>
      <c r="CJ836" s="62"/>
      <c r="CK836" s="62"/>
      <c r="CL836" s="62"/>
    </row>
    <row r="837" spans="1:90" s="246" customFormat="1" ht="15" customHeight="1">
      <c r="A837" s="617"/>
      <c r="B837" s="622"/>
      <c r="C837" s="623"/>
      <c r="D837" s="577"/>
      <c r="E837" s="578"/>
      <c r="F837" s="617"/>
      <c r="G837" s="13">
        <v>34</v>
      </c>
      <c r="H837" s="296"/>
      <c r="I837" s="6">
        <v>4299</v>
      </c>
      <c r="J837" s="6">
        <f t="shared" ref="J837:J846" si="202">I837*H837</f>
        <v>0</v>
      </c>
      <c r="K837" s="332">
        <f>Итого!$B$17</f>
        <v>0</v>
      </c>
      <c r="L837" s="8">
        <f t="shared" ref="L837:L846" si="203">PRODUCT(I837,1-K837)</f>
        <v>4299</v>
      </c>
      <c r="M837" s="8">
        <f t="shared" ref="M837:M846" si="204">L837*H837</f>
        <v>0</v>
      </c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62"/>
      <c r="AS837" s="62"/>
      <c r="AT837" s="62"/>
      <c r="AU837" s="62"/>
      <c r="AV837" s="62"/>
      <c r="AW837" s="62"/>
      <c r="AX837" s="62"/>
      <c r="AY837" s="62"/>
      <c r="AZ837" s="62"/>
      <c r="BA837" s="62"/>
      <c r="BB837" s="62"/>
      <c r="BC837" s="62"/>
      <c r="BD837" s="62"/>
      <c r="BE837" s="62"/>
      <c r="BF837" s="62"/>
      <c r="BG837" s="62"/>
      <c r="BH837" s="62"/>
      <c r="BI837" s="62"/>
      <c r="BJ837" s="62"/>
      <c r="BK837" s="62"/>
      <c r="BL837" s="62"/>
      <c r="BM837" s="62"/>
      <c r="BN837" s="62"/>
      <c r="BO837" s="62"/>
      <c r="BP837" s="62"/>
      <c r="BQ837" s="62"/>
      <c r="BR837" s="62"/>
      <c r="BS837" s="62"/>
      <c r="BT837" s="62"/>
      <c r="BU837" s="62"/>
      <c r="BV837" s="62"/>
      <c r="BW837" s="62"/>
      <c r="BX837" s="62"/>
      <c r="BY837" s="62"/>
      <c r="BZ837" s="62"/>
      <c r="CA837" s="62"/>
      <c r="CB837" s="62"/>
      <c r="CC837" s="62"/>
      <c r="CD837" s="62"/>
      <c r="CE837" s="62"/>
      <c r="CF837" s="62"/>
      <c r="CG837" s="62"/>
      <c r="CH837" s="62"/>
      <c r="CI837" s="62"/>
      <c r="CJ837" s="62"/>
      <c r="CK837" s="62"/>
      <c r="CL837" s="62"/>
    </row>
    <row r="838" spans="1:90" s="246" customFormat="1" ht="15" customHeight="1">
      <c r="A838" s="617"/>
      <c r="B838" s="622"/>
      <c r="C838" s="623"/>
      <c r="D838" s="577"/>
      <c r="E838" s="578"/>
      <c r="F838" s="617"/>
      <c r="G838" s="13">
        <v>36</v>
      </c>
      <c r="H838" s="296"/>
      <c r="I838" s="6">
        <v>4299</v>
      </c>
      <c r="J838" s="6">
        <f t="shared" si="202"/>
        <v>0</v>
      </c>
      <c r="K838" s="332">
        <f>Итого!$B$17</f>
        <v>0</v>
      </c>
      <c r="L838" s="8">
        <f t="shared" si="203"/>
        <v>4299</v>
      </c>
      <c r="M838" s="8">
        <f t="shared" si="204"/>
        <v>0</v>
      </c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  <c r="AR838" s="62"/>
      <c r="AS838" s="62"/>
      <c r="AT838" s="62"/>
      <c r="AU838" s="62"/>
      <c r="AV838" s="62"/>
      <c r="AW838" s="62"/>
      <c r="AX838" s="62"/>
      <c r="AY838" s="62"/>
      <c r="AZ838" s="62"/>
      <c r="BA838" s="62"/>
      <c r="BB838" s="62"/>
      <c r="BC838" s="62"/>
      <c r="BD838" s="62"/>
      <c r="BE838" s="62"/>
      <c r="BF838" s="62"/>
      <c r="BG838" s="62"/>
      <c r="BH838" s="62"/>
      <c r="BI838" s="62"/>
      <c r="BJ838" s="62"/>
      <c r="BK838" s="62"/>
      <c r="BL838" s="62"/>
      <c r="BM838" s="62"/>
      <c r="BN838" s="62"/>
      <c r="BO838" s="62"/>
      <c r="BP838" s="62"/>
      <c r="BQ838" s="62"/>
      <c r="BR838" s="62"/>
      <c r="BS838" s="62"/>
      <c r="BT838" s="62"/>
      <c r="BU838" s="62"/>
      <c r="BV838" s="62"/>
      <c r="BW838" s="62"/>
      <c r="BX838" s="62"/>
      <c r="BY838" s="62"/>
      <c r="BZ838" s="62"/>
      <c r="CA838" s="62"/>
      <c r="CB838" s="62"/>
      <c r="CC838" s="62"/>
      <c r="CD838" s="62"/>
      <c r="CE838" s="62"/>
      <c r="CF838" s="62"/>
      <c r="CG838" s="62"/>
      <c r="CH838" s="62"/>
      <c r="CI838" s="62"/>
      <c r="CJ838" s="62"/>
      <c r="CK838" s="62"/>
      <c r="CL838" s="62"/>
    </row>
    <row r="839" spans="1:90" s="246" customFormat="1" ht="15" customHeight="1">
      <c r="A839" s="617"/>
      <c r="B839" s="622"/>
      <c r="C839" s="623"/>
      <c r="D839" s="577"/>
      <c r="E839" s="578"/>
      <c r="F839" s="617"/>
      <c r="G839" s="13">
        <v>38</v>
      </c>
      <c r="H839" s="296"/>
      <c r="I839" s="6">
        <v>4299</v>
      </c>
      <c r="J839" s="6">
        <f t="shared" si="202"/>
        <v>0</v>
      </c>
      <c r="K839" s="332">
        <f>Итого!$B$17</f>
        <v>0</v>
      </c>
      <c r="L839" s="8">
        <f t="shared" si="203"/>
        <v>4299</v>
      </c>
      <c r="M839" s="8">
        <f t="shared" si="204"/>
        <v>0</v>
      </c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  <c r="AR839" s="62"/>
      <c r="AS839" s="62"/>
      <c r="AT839" s="62"/>
      <c r="AU839" s="62"/>
      <c r="AV839" s="62"/>
      <c r="AW839" s="62"/>
      <c r="AX839" s="62"/>
      <c r="AY839" s="62"/>
      <c r="AZ839" s="62"/>
      <c r="BA839" s="62"/>
      <c r="BB839" s="62"/>
      <c r="BC839" s="62"/>
      <c r="BD839" s="62"/>
      <c r="BE839" s="62"/>
      <c r="BF839" s="62"/>
      <c r="BG839" s="62"/>
      <c r="BH839" s="62"/>
      <c r="BI839" s="62"/>
      <c r="BJ839" s="62"/>
      <c r="BK839" s="62"/>
      <c r="BL839" s="62"/>
      <c r="BM839" s="62"/>
      <c r="BN839" s="62"/>
      <c r="BO839" s="62"/>
      <c r="BP839" s="62"/>
      <c r="BQ839" s="62"/>
      <c r="BR839" s="62"/>
      <c r="BS839" s="62"/>
      <c r="BT839" s="62"/>
      <c r="BU839" s="62"/>
      <c r="BV839" s="62"/>
      <c r="BW839" s="62"/>
      <c r="BX839" s="62"/>
      <c r="BY839" s="62"/>
      <c r="BZ839" s="62"/>
      <c r="CA839" s="62"/>
      <c r="CB839" s="62"/>
      <c r="CC839" s="62"/>
      <c r="CD839" s="62"/>
      <c r="CE839" s="62"/>
      <c r="CF839" s="62"/>
      <c r="CG839" s="62"/>
      <c r="CH839" s="62"/>
      <c r="CI839" s="62"/>
      <c r="CJ839" s="62"/>
      <c r="CK839" s="62"/>
      <c r="CL839" s="62"/>
    </row>
    <row r="840" spans="1:90" s="246" customFormat="1" ht="15" customHeight="1">
      <c r="A840" s="617"/>
      <c r="B840" s="622"/>
      <c r="C840" s="623"/>
      <c r="D840" s="577"/>
      <c r="E840" s="578"/>
      <c r="F840" s="617"/>
      <c r="G840" s="13">
        <v>40</v>
      </c>
      <c r="H840" s="296"/>
      <c r="I840" s="6">
        <v>4299</v>
      </c>
      <c r="J840" s="6">
        <f t="shared" si="202"/>
        <v>0</v>
      </c>
      <c r="K840" s="332">
        <f>Итого!$B$17</f>
        <v>0</v>
      </c>
      <c r="L840" s="8">
        <f t="shared" si="203"/>
        <v>4299</v>
      </c>
      <c r="M840" s="8">
        <f t="shared" si="204"/>
        <v>0</v>
      </c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  <c r="AR840" s="62"/>
      <c r="AS840" s="62"/>
      <c r="AT840" s="62"/>
      <c r="AU840" s="62"/>
      <c r="AV840" s="62"/>
      <c r="AW840" s="62"/>
      <c r="AX840" s="62"/>
      <c r="AY840" s="62"/>
      <c r="AZ840" s="62"/>
      <c r="BA840" s="62"/>
      <c r="BB840" s="62"/>
      <c r="BC840" s="62"/>
      <c r="BD840" s="62"/>
      <c r="BE840" s="62"/>
      <c r="BF840" s="62"/>
      <c r="BG840" s="62"/>
      <c r="BH840" s="62"/>
      <c r="BI840" s="62"/>
      <c r="BJ840" s="62"/>
      <c r="BK840" s="62"/>
      <c r="BL840" s="62"/>
      <c r="BM840" s="62"/>
      <c r="BN840" s="62"/>
      <c r="BO840" s="62"/>
      <c r="BP840" s="62"/>
      <c r="BQ840" s="62"/>
      <c r="BR840" s="62"/>
      <c r="BS840" s="62"/>
      <c r="BT840" s="62"/>
      <c r="BU840" s="62"/>
      <c r="BV840" s="62"/>
      <c r="BW840" s="62"/>
      <c r="BX840" s="62"/>
      <c r="BY840" s="62"/>
      <c r="BZ840" s="62"/>
      <c r="CA840" s="62"/>
      <c r="CB840" s="62"/>
      <c r="CC840" s="62"/>
      <c r="CD840" s="62"/>
      <c r="CE840" s="62"/>
      <c r="CF840" s="62"/>
      <c r="CG840" s="62"/>
      <c r="CH840" s="62"/>
      <c r="CI840" s="62"/>
      <c r="CJ840" s="62"/>
      <c r="CK840" s="62"/>
      <c r="CL840" s="62"/>
    </row>
    <row r="841" spans="1:90" s="246" customFormat="1" ht="15" customHeight="1">
      <c r="A841" s="617"/>
      <c r="B841" s="622"/>
      <c r="C841" s="623"/>
      <c r="D841" s="577"/>
      <c r="E841" s="578"/>
      <c r="F841" s="617"/>
      <c r="G841" s="13">
        <v>42</v>
      </c>
      <c r="H841" s="296"/>
      <c r="I841" s="6">
        <v>4299</v>
      </c>
      <c r="J841" s="6">
        <f t="shared" si="202"/>
        <v>0</v>
      </c>
      <c r="K841" s="332">
        <f>Итого!$B$17</f>
        <v>0</v>
      </c>
      <c r="L841" s="8">
        <f t="shared" si="203"/>
        <v>4299</v>
      </c>
      <c r="M841" s="8">
        <f t="shared" si="204"/>
        <v>0</v>
      </c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  <c r="AR841" s="62"/>
      <c r="AS841" s="62"/>
      <c r="AT841" s="62"/>
      <c r="AU841" s="62"/>
      <c r="AV841" s="62"/>
      <c r="AW841" s="62"/>
      <c r="AX841" s="62"/>
      <c r="AY841" s="62"/>
      <c r="AZ841" s="62"/>
      <c r="BA841" s="62"/>
      <c r="BB841" s="62"/>
      <c r="BC841" s="62"/>
      <c r="BD841" s="62"/>
      <c r="BE841" s="62"/>
      <c r="BF841" s="62"/>
      <c r="BG841" s="62"/>
      <c r="BH841" s="62"/>
      <c r="BI841" s="62"/>
      <c r="BJ841" s="62"/>
      <c r="BK841" s="62"/>
      <c r="BL841" s="62"/>
      <c r="BM841" s="62"/>
      <c r="BN841" s="62"/>
      <c r="BO841" s="62"/>
      <c r="BP841" s="62"/>
      <c r="BQ841" s="62"/>
      <c r="BR841" s="62"/>
      <c r="BS841" s="62"/>
      <c r="BT841" s="62"/>
      <c r="BU841" s="62"/>
      <c r="BV841" s="62"/>
      <c r="BW841" s="62"/>
      <c r="BX841" s="62"/>
      <c r="BY841" s="62"/>
      <c r="BZ841" s="62"/>
      <c r="CA841" s="62"/>
      <c r="CB841" s="62"/>
      <c r="CC841" s="62"/>
      <c r="CD841" s="62"/>
      <c r="CE841" s="62"/>
      <c r="CF841" s="62"/>
      <c r="CG841" s="62"/>
      <c r="CH841" s="62"/>
      <c r="CI841" s="62"/>
      <c r="CJ841" s="62"/>
      <c r="CK841" s="62"/>
      <c r="CL841" s="62"/>
    </row>
    <row r="842" spans="1:90" s="246" customFormat="1" ht="15" customHeight="1">
      <c r="A842" s="617"/>
      <c r="B842" s="622"/>
      <c r="C842" s="623"/>
      <c r="D842" s="577"/>
      <c r="E842" s="578"/>
      <c r="F842" s="617"/>
      <c r="G842" s="13">
        <v>44</v>
      </c>
      <c r="H842" s="296"/>
      <c r="I842" s="6">
        <v>4299</v>
      </c>
      <c r="J842" s="6">
        <f t="shared" si="202"/>
        <v>0</v>
      </c>
      <c r="K842" s="332">
        <f>Итого!$B$17</f>
        <v>0</v>
      </c>
      <c r="L842" s="8">
        <f t="shared" si="203"/>
        <v>4299</v>
      </c>
      <c r="M842" s="8">
        <f t="shared" si="204"/>
        <v>0</v>
      </c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62"/>
      <c r="AS842" s="62"/>
      <c r="AT842" s="62"/>
      <c r="AU842" s="62"/>
      <c r="AV842" s="62"/>
      <c r="AW842" s="62"/>
      <c r="AX842" s="62"/>
      <c r="AY842" s="62"/>
      <c r="AZ842" s="62"/>
      <c r="BA842" s="62"/>
      <c r="BB842" s="62"/>
      <c r="BC842" s="62"/>
      <c r="BD842" s="62"/>
      <c r="BE842" s="62"/>
      <c r="BF842" s="62"/>
      <c r="BG842" s="62"/>
      <c r="BH842" s="62"/>
      <c r="BI842" s="62"/>
      <c r="BJ842" s="62"/>
      <c r="BK842" s="62"/>
      <c r="BL842" s="62"/>
      <c r="BM842" s="62"/>
      <c r="BN842" s="62"/>
      <c r="BO842" s="62"/>
      <c r="BP842" s="62"/>
      <c r="BQ842" s="62"/>
      <c r="BR842" s="62"/>
      <c r="BS842" s="62"/>
      <c r="BT842" s="62"/>
      <c r="BU842" s="62"/>
      <c r="BV842" s="62"/>
      <c r="BW842" s="62"/>
      <c r="BX842" s="62"/>
      <c r="BY842" s="62"/>
      <c r="BZ842" s="62"/>
      <c r="CA842" s="62"/>
      <c r="CB842" s="62"/>
      <c r="CC842" s="62"/>
      <c r="CD842" s="62"/>
      <c r="CE842" s="62"/>
      <c r="CF842" s="62"/>
      <c r="CG842" s="62"/>
      <c r="CH842" s="62"/>
      <c r="CI842" s="62"/>
      <c r="CJ842" s="62"/>
      <c r="CK842" s="62"/>
      <c r="CL842" s="62"/>
    </row>
    <row r="843" spans="1:90" s="246" customFormat="1" ht="15" customHeight="1">
      <c r="A843" s="617"/>
      <c r="B843" s="622"/>
      <c r="C843" s="623"/>
      <c r="D843" s="577"/>
      <c r="E843" s="578"/>
      <c r="F843" s="617"/>
      <c r="G843" s="13">
        <v>46</v>
      </c>
      <c r="H843" s="296"/>
      <c r="I843" s="6">
        <v>4299</v>
      </c>
      <c r="J843" s="6">
        <f t="shared" si="202"/>
        <v>0</v>
      </c>
      <c r="K843" s="332">
        <f>Итого!$B$17</f>
        <v>0</v>
      </c>
      <c r="L843" s="8">
        <f t="shared" si="203"/>
        <v>4299</v>
      </c>
      <c r="M843" s="8">
        <f t="shared" si="204"/>
        <v>0</v>
      </c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  <c r="AR843" s="62"/>
      <c r="AS843" s="62"/>
      <c r="AT843" s="62"/>
      <c r="AU843" s="62"/>
      <c r="AV843" s="62"/>
      <c r="AW843" s="62"/>
      <c r="AX843" s="62"/>
      <c r="AY843" s="62"/>
      <c r="AZ843" s="62"/>
      <c r="BA843" s="62"/>
      <c r="BB843" s="62"/>
      <c r="BC843" s="62"/>
      <c r="BD843" s="62"/>
      <c r="BE843" s="62"/>
      <c r="BF843" s="62"/>
      <c r="BG843" s="62"/>
      <c r="BH843" s="62"/>
      <c r="BI843" s="62"/>
      <c r="BJ843" s="62"/>
      <c r="BK843" s="62"/>
      <c r="BL843" s="62"/>
      <c r="BM843" s="62"/>
      <c r="BN843" s="62"/>
      <c r="BO843" s="62"/>
      <c r="BP843" s="62"/>
      <c r="BQ843" s="62"/>
      <c r="BR843" s="62"/>
      <c r="BS843" s="62"/>
      <c r="BT843" s="62"/>
      <c r="BU843" s="62"/>
      <c r="BV843" s="62"/>
      <c r="BW843" s="62"/>
      <c r="BX843" s="62"/>
      <c r="BY843" s="62"/>
      <c r="BZ843" s="62"/>
      <c r="CA843" s="62"/>
      <c r="CB843" s="62"/>
      <c r="CC843" s="62"/>
      <c r="CD843" s="62"/>
      <c r="CE843" s="62"/>
      <c r="CF843" s="62"/>
      <c r="CG843" s="62"/>
      <c r="CH843" s="62"/>
      <c r="CI843" s="62"/>
      <c r="CJ843" s="62"/>
      <c r="CK843" s="62"/>
      <c r="CL843" s="62"/>
    </row>
    <row r="844" spans="1:90" s="246" customFormat="1" ht="15" customHeight="1">
      <c r="A844" s="617"/>
      <c r="B844" s="622"/>
      <c r="C844" s="623"/>
      <c r="D844" s="577"/>
      <c r="E844" s="578"/>
      <c r="F844" s="617"/>
      <c r="G844" s="13">
        <v>48</v>
      </c>
      <c r="H844" s="296"/>
      <c r="I844" s="6">
        <v>4299</v>
      </c>
      <c r="J844" s="6">
        <f t="shared" si="202"/>
        <v>0</v>
      </c>
      <c r="K844" s="332">
        <f>Итого!$B$17</f>
        <v>0</v>
      </c>
      <c r="L844" s="8">
        <f t="shared" si="203"/>
        <v>4299</v>
      </c>
      <c r="M844" s="8">
        <f t="shared" si="204"/>
        <v>0</v>
      </c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  <c r="AR844" s="62"/>
      <c r="AS844" s="62"/>
      <c r="AT844" s="62"/>
      <c r="AU844" s="62"/>
      <c r="AV844" s="62"/>
      <c r="AW844" s="62"/>
      <c r="AX844" s="62"/>
      <c r="AY844" s="62"/>
      <c r="AZ844" s="62"/>
      <c r="BA844" s="62"/>
      <c r="BB844" s="62"/>
      <c r="BC844" s="62"/>
      <c r="BD844" s="62"/>
      <c r="BE844" s="62"/>
      <c r="BF844" s="62"/>
      <c r="BG844" s="62"/>
      <c r="BH844" s="62"/>
      <c r="BI844" s="62"/>
      <c r="BJ844" s="62"/>
      <c r="BK844" s="62"/>
      <c r="BL844" s="62"/>
      <c r="BM844" s="62"/>
      <c r="BN844" s="62"/>
      <c r="BO844" s="62"/>
      <c r="BP844" s="62"/>
      <c r="BQ844" s="62"/>
      <c r="BR844" s="62"/>
      <c r="BS844" s="62"/>
      <c r="BT844" s="62"/>
      <c r="BU844" s="62"/>
      <c r="BV844" s="62"/>
      <c r="BW844" s="62"/>
      <c r="BX844" s="62"/>
      <c r="BY844" s="62"/>
      <c r="BZ844" s="62"/>
      <c r="CA844" s="62"/>
      <c r="CB844" s="62"/>
      <c r="CC844" s="62"/>
      <c r="CD844" s="62"/>
      <c r="CE844" s="62"/>
      <c r="CF844" s="62"/>
      <c r="CG844" s="62"/>
      <c r="CH844" s="62"/>
      <c r="CI844" s="62"/>
      <c r="CJ844" s="62"/>
      <c r="CK844" s="62"/>
      <c r="CL844" s="62"/>
    </row>
    <row r="845" spans="1:90" s="246" customFormat="1" ht="15" customHeight="1">
      <c r="A845" s="617"/>
      <c r="B845" s="622"/>
      <c r="C845" s="623"/>
      <c r="D845" s="577"/>
      <c r="E845" s="578"/>
      <c r="F845" s="617"/>
      <c r="G845" s="13">
        <v>50</v>
      </c>
      <c r="H845" s="296"/>
      <c r="I845" s="6">
        <v>4299</v>
      </c>
      <c r="J845" s="6">
        <f t="shared" si="202"/>
        <v>0</v>
      </c>
      <c r="K845" s="332">
        <f>Итого!$B$17</f>
        <v>0</v>
      </c>
      <c r="L845" s="8">
        <f t="shared" si="203"/>
        <v>4299</v>
      </c>
      <c r="M845" s="8">
        <f t="shared" si="204"/>
        <v>0</v>
      </c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  <c r="AR845" s="62"/>
      <c r="AS845" s="62"/>
      <c r="AT845" s="62"/>
      <c r="AU845" s="62"/>
      <c r="AV845" s="62"/>
      <c r="AW845" s="62"/>
      <c r="AX845" s="62"/>
      <c r="AY845" s="62"/>
      <c r="AZ845" s="62"/>
      <c r="BA845" s="62"/>
      <c r="BB845" s="62"/>
      <c r="BC845" s="62"/>
      <c r="BD845" s="62"/>
      <c r="BE845" s="62"/>
      <c r="BF845" s="62"/>
      <c r="BG845" s="62"/>
      <c r="BH845" s="62"/>
      <c r="BI845" s="62"/>
      <c r="BJ845" s="62"/>
      <c r="BK845" s="62"/>
      <c r="BL845" s="62"/>
      <c r="BM845" s="62"/>
      <c r="BN845" s="62"/>
      <c r="BO845" s="62"/>
      <c r="BP845" s="62"/>
      <c r="BQ845" s="62"/>
      <c r="BR845" s="62"/>
      <c r="BS845" s="62"/>
      <c r="BT845" s="62"/>
      <c r="BU845" s="62"/>
      <c r="BV845" s="62"/>
      <c r="BW845" s="62"/>
      <c r="BX845" s="62"/>
      <c r="BY845" s="62"/>
      <c r="BZ845" s="62"/>
      <c r="CA845" s="62"/>
      <c r="CB845" s="62"/>
      <c r="CC845" s="62"/>
      <c r="CD845" s="62"/>
      <c r="CE845" s="62"/>
      <c r="CF845" s="62"/>
      <c r="CG845" s="62"/>
      <c r="CH845" s="62"/>
      <c r="CI845" s="62"/>
      <c r="CJ845" s="62"/>
      <c r="CK845" s="62"/>
      <c r="CL845" s="62"/>
    </row>
    <row r="846" spans="1:90" s="246" customFormat="1" ht="15" customHeight="1">
      <c r="A846" s="618"/>
      <c r="B846" s="624"/>
      <c r="C846" s="625"/>
      <c r="D846" s="579"/>
      <c r="E846" s="580"/>
      <c r="F846" s="618"/>
      <c r="G846" s="13">
        <v>52</v>
      </c>
      <c r="H846" s="296"/>
      <c r="I846" s="6">
        <v>4299</v>
      </c>
      <c r="J846" s="6">
        <f t="shared" si="202"/>
        <v>0</v>
      </c>
      <c r="K846" s="332">
        <f>Итого!$B$17</f>
        <v>0</v>
      </c>
      <c r="L846" s="8">
        <f t="shared" si="203"/>
        <v>4299</v>
      </c>
      <c r="M846" s="8">
        <f t="shared" si="204"/>
        <v>0</v>
      </c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  <c r="AR846" s="62"/>
      <c r="AS846" s="62"/>
      <c r="AT846" s="62"/>
      <c r="AU846" s="62"/>
      <c r="AV846" s="62"/>
      <c r="AW846" s="62"/>
      <c r="AX846" s="62"/>
      <c r="AY846" s="62"/>
      <c r="AZ846" s="62"/>
      <c r="BA846" s="62"/>
      <c r="BB846" s="62"/>
      <c r="BC846" s="62"/>
      <c r="BD846" s="62"/>
      <c r="BE846" s="62"/>
      <c r="BF846" s="62"/>
      <c r="BG846" s="62"/>
      <c r="BH846" s="62"/>
      <c r="BI846" s="62"/>
      <c r="BJ846" s="62"/>
      <c r="BK846" s="62"/>
      <c r="BL846" s="62"/>
      <c r="BM846" s="62"/>
      <c r="BN846" s="62"/>
      <c r="BO846" s="62"/>
      <c r="BP846" s="62"/>
      <c r="BQ846" s="62"/>
      <c r="BR846" s="62"/>
      <c r="BS846" s="62"/>
      <c r="BT846" s="62"/>
      <c r="BU846" s="62"/>
      <c r="BV846" s="62"/>
      <c r="BW846" s="62"/>
      <c r="BX846" s="62"/>
      <c r="BY846" s="62"/>
      <c r="BZ846" s="62"/>
      <c r="CA846" s="62"/>
      <c r="CB846" s="62"/>
      <c r="CC846" s="62"/>
      <c r="CD846" s="62"/>
      <c r="CE846" s="62"/>
      <c r="CF846" s="62"/>
      <c r="CG846" s="62"/>
      <c r="CH846" s="62"/>
      <c r="CI846" s="62"/>
      <c r="CJ846" s="62"/>
      <c r="CK846" s="62"/>
      <c r="CL846" s="62"/>
    </row>
    <row r="847" spans="1:90" s="246" customFormat="1" ht="15" customHeight="1">
      <c r="A847" s="616" t="s">
        <v>603</v>
      </c>
      <c r="B847" s="620" t="s">
        <v>606</v>
      </c>
      <c r="C847" s="621"/>
      <c r="D847" s="575" t="s">
        <v>601</v>
      </c>
      <c r="E847" s="619"/>
      <c r="F847" s="506"/>
      <c r="G847" s="5"/>
      <c r="H847" s="253">
        <f>SUM(H848:H857)</f>
        <v>0</v>
      </c>
      <c r="I847" s="5"/>
      <c r="J847" s="5">
        <f>SUM(J848:J857)</f>
        <v>0</v>
      </c>
      <c r="K847" s="68"/>
      <c r="L847" s="10"/>
      <c r="M847" s="7">
        <f>SUM(M848:M857)</f>
        <v>0</v>
      </c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  <c r="AR847" s="62"/>
      <c r="AS847" s="62"/>
      <c r="AT847" s="62"/>
      <c r="AU847" s="62"/>
      <c r="AV847" s="62"/>
      <c r="AW847" s="62"/>
      <c r="AX847" s="62"/>
      <c r="AY847" s="62"/>
      <c r="AZ847" s="62"/>
      <c r="BA847" s="62"/>
      <c r="BB847" s="62"/>
      <c r="BC847" s="62"/>
      <c r="BD847" s="62"/>
      <c r="BE847" s="62"/>
      <c r="BF847" s="62"/>
      <c r="BG847" s="62"/>
      <c r="BH847" s="62"/>
      <c r="BI847" s="62"/>
      <c r="BJ847" s="62"/>
      <c r="BK847" s="62"/>
      <c r="BL847" s="62"/>
      <c r="BM847" s="62"/>
      <c r="BN847" s="62"/>
      <c r="BO847" s="62"/>
      <c r="BP847" s="62"/>
      <c r="BQ847" s="62"/>
      <c r="BR847" s="62"/>
      <c r="BS847" s="62"/>
      <c r="BT847" s="62"/>
      <c r="BU847" s="62"/>
      <c r="BV847" s="62"/>
      <c r="BW847" s="62"/>
      <c r="BX847" s="62"/>
      <c r="BY847" s="62"/>
      <c r="BZ847" s="62"/>
      <c r="CA847" s="62"/>
      <c r="CB847" s="62"/>
      <c r="CC847" s="62"/>
      <c r="CD847" s="62"/>
      <c r="CE847" s="62"/>
      <c r="CF847" s="62"/>
      <c r="CG847" s="62"/>
      <c r="CH847" s="62"/>
      <c r="CI847" s="62"/>
      <c r="CJ847" s="62"/>
      <c r="CK847" s="62"/>
      <c r="CL847" s="62"/>
    </row>
    <row r="848" spans="1:90" s="246" customFormat="1" ht="15" customHeight="1">
      <c r="A848" s="617"/>
      <c r="B848" s="622"/>
      <c r="C848" s="623"/>
      <c r="D848" s="577"/>
      <c r="E848" s="578"/>
      <c r="F848" s="582"/>
      <c r="G848" s="13">
        <v>34</v>
      </c>
      <c r="H848" s="296"/>
      <c r="I848" s="6">
        <v>4299</v>
      </c>
      <c r="J848" s="6">
        <f t="shared" ref="J848:J857" si="205">I848*H848</f>
        <v>0</v>
      </c>
      <c r="K848" s="332">
        <f>Итого!$B$17</f>
        <v>0</v>
      </c>
      <c r="L848" s="8">
        <f t="shared" ref="L848:L857" si="206">PRODUCT(I848,1-K848)</f>
        <v>4299</v>
      </c>
      <c r="M848" s="8">
        <f t="shared" ref="M848:M857" si="207">L848*H848</f>
        <v>0</v>
      </c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  <c r="AO848" s="62"/>
      <c r="AP848" s="62"/>
      <c r="AQ848" s="62"/>
      <c r="AR848" s="62"/>
      <c r="AS848" s="62"/>
      <c r="AT848" s="62"/>
      <c r="AU848" s="62"/>
      <c r="AV848" s="62"/>
      <c r="AW848" s="62"/>
      <c r="AX848" s="62"/>
      <c r="AY848" s="62"/>
      <c r="AZ848" s="62"/>
      <c r="BA848" s="62"/>
      <c r="BB848" s="62"/>
      <c r="BC848" s="62"/>
      <c r="BD848" s="62"/>
      <c r="BE848" s="62"/>
      <c r="BF848" s="62"/>
      <c r="BG848" s="62"/>
      <c r="BH848" s="62"/>
      <c r="BI848" s="62"/>
      <c r="BJ848" s="62"/>
      <c r="BK848" s="62"/>
      <c r="BL848" s="62"/>
      <c r="BM848" s="62"/>
      <c r="BN848" s="62"/>
      <c r="BO848" s="62"/>
      <c r="BP848" s="62"/>
      <c r="BQ848" s="62"/>
      <c r="BR848" s="62"/>
      <c r="BS848" s="62"/>
      <c r="BT848" s="62"/>
      <c r="BU848" s="62"/>
      <c r="BV848" s="62"/>
      <c r="BW848" s="62"/>
      <c r="BX848" s="62"/>
      <c r="BY848" s="62"/>
      <c r="BZ848" s="62"/>
      <c r="CA848" s="62"/>
      <c r="CB848" s="62"/>
      <c r="CC848" s="62"/>
      <c r="CD848" s="62"/>
      <c r="CE848" s="62"/>
      <c r="CF848" s="62"/>
      <c r="CG848" s="62"/>
      <c r="CH848" s="62"/>
      <c r="CI848" s="62"/>
      <c r="CJ848" s="62"/>
      <c r="CK848" s="62"/>
      <c r="CL848" s="62"/>
    </row>
    <row r="849" spans="1:90" s="246" customFormat="1" ht="15" customHeight="1">
      <c r="A849" s="617"/>
      <c r="B849" s="622"/>
      <c r="C849" s="623"/>
      <c r="D849" s="577"/>
      <c r="E849" s="578"/>
      <c r="F849" s="582"/>
      <c r="G849" s="13">
        <v>36</v>
      </c>
      <c r="H849" s="296"/>
      <c r="I849" s="6">
        <v>4299</v>
      </c>
      <c r="J849" s="6">
        <f t="shared" si="205"/>
        <v>0</v>
      </c>
      <c r="K849" s="332">
        <f>Итого!$B$17</f>
        <v>0</v>
      </c>
      <c r="L849" s="8">
        <f t="shared" si="206"/>
        <v>4299</v>
      </c>
      <c r="M849" s="8">
        <f t="shared" si="207"/>
        <v>0</v>
      </c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  <c r="AR849" s="62"/>
      <c r="AS849" s="62"/>
      <c r="AT849" s="62"/>
      <c r="AU849" s="62"/>
      <c r="AV849" s="62"/>
      <c r="AW849" s="62"/>
      <c r="AX849" s="62"/>
      <c r="AY849" s="62"/>
      <c r="AZ849" s="62"/>
      <c r="BA849" s="62"/>
      <c r="BB849" s="62"/>
      <c r="BC849" s="62"/>
      <c r="BD849" s="62"/>
      <c r="BE849" s="62"/>
      <c r="BF849" s="62"/>
      <c r="BG849" s="62"/>
      <c r="BH849" s="62"/>
      <c r="BI849" s="62"/>
      <c r="BJ849" s="62"/>
      <c r="BK849" s="62"/>
      <c r="BL849" s="62"/>
      <c r="BM849" s="62"/>
      <c r="BN849" s="62"/>
      <c r="BO849" s="62"/>
      <c r="BP849" s="62"/>
      <c r="BQ849" s="62"/>
      <c r="BR849" s="62"/>
      <c r="BS849" s="62"/>
      <c r="BT849" s="62"/>
      <c r="BU849" s="62"/>
      <c r="BV849" s="62"/>
      <c r="BW849" s="62"/>
      <c r="BX849" s="62"/>
      <c r="BY849" s="62"/>
      <c r="BZ849" s="62"/>
      <c r="CA849" s="62"/>
      <c r="CB849" s="62"/>
      <c r="CC849" s="62"/>
      <c r="CD849" s="62"/>
      <c r="CE849" s="62"/>
      <c r="CF849" s="62"/>
      <c r="CG849" s="62"/>
      <c r="CH849" s="62"/>
      <c r="CI849" s="62"/>
      <c r="CJ849" s="62"/>
      <c r="CK849" s="62"/>
      <c r="CL849" s="62"/>
    </row>
    <row r="850" spans="1:90" s="246" customFormat="1" ht="15" customHeight="1">
      <c r="A850" s="617"/>
      <c r="B850" s="622"/>
      <c r="C850" s="623"/>
      <c r="D850" s="577"/>
      <c r="E850" s="578"/>
      <c r="F850" s="582"/>
      <c r="G850" s="13">
        <v>38</v>
      </c>
      <c r="H850" s="296"/>
      <c r="I850" s="6">
        <v>4299</v>
      </c>
      <c r="J850" s="6">
        <f t="shared" si="205"/>
        <v>0</v>
      </c>
      <c r="K850" s="332">
        <f>Итого!$B$17</f>
        <v>0</v>
      </c>
      <c r="L850" s="8">
        <f t="shared" si="206"/>
        <v>4299</v>
      </c>
      <c r="M850" s="8">
        <f t="shared" si="207"/>
        <v>0</v>
      </c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  <c r="AR850" s="62"/>
      <c r="AS850" s="62"/>
      <c r="AT850" s="62"/>
      <c r="AU850" s="62"/>
      <c r="AV850" s="62"/>
      <c r="AW850" s="62"/>
      <c r="AX850" s="62"/>
      <c r="AY850" s="62"/>
      <c r="AZ850" s="62"/>
      <c r="BA850" s="62"/>
      <c r="BB850" s="62"/>
      <c r="BC850" s="62"/>
      <c r="BD850" s="62"/>
      <c r="BE850" s="62"/>
      <c r="BF850" s="62"/>
      <c r="BG850" s="62"/>
      <c r="BH850" s="62"/>
      <c r="BI850" s="62"/>
      <c r="BJ850" s="62"/>
      <c r="BK850" s="62"/>
      <c r="BL850" s="62"/>
      <c r="BM850" s="62"/>
      <c r="BN850" s="62"/>
      <c r="BO850" s="62"/>
      <c r="BP850" s="62"/>
      <c r="BQ850" s="62"/>
      <c r="BR850" s="62"/>
      <c r="BS850" s="62"/>
      <c r="BT850" s="62"/>
      <c r="BU850" s="62"/>
      <c r="BV850" s="62"/>
      <c r="BW850" s="62"/>
      <c r="BX850" s="62"/>
      <c r="BY850" s="62"/>
      <c r="BZ850" s="62"/>
      <c r="CA850" s="62"/>
      <c r="CB850" s="62"/>
      <c r="CC850" s="62"/>
      <c r="CD850" s="62"/>
      <c r="CE850" s="62"/>
      <c r="CF850" s="62"/>
      <c r="CG850" s="62"/>
      <c r="CH850" s="62"/>
      <c r="CI850" s="62"/>
      <c r="CJ850" s="62"/>
      <c r="CK850" s="62"/>
      <c r="CL850" s="62"/>
    </row>
    <row r="851" spans="1:90" s="246" customFormat="1" ht="15" customHeight="1">
      <c r="A851" s="617"/>
      <c r="B851" s="622"/>
      <c r="C851" s="623"/>
      <c r="D851" s="577"/>
      <c r="E851" s="578"/>
      <c r="F851" s="582"/>
      <c r="G851" s="13">
        <v>40</v>
      </c>
      <c r="H851" s="296"/>
      <c r="I851" s="6">
        <v>4299</v>
      </c>
      <c r="J851" s="6">
        <f t="shared" si="205"/>
        <v>0</v>
      </c>
      <c r="K851" s="332">
        <f>Итого!$B$17</f>
        <v>0</v>
      </c>
      <c r="L851" s="8">
        <f t="shared" si="206"/>
        <v>4299</v>
      </c>
      <c r="M851" s="8">
        <f t="shared" si="207"/>
        <v>0</v>
      </c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  <c r="AR851" s="62"/>
      <c r="AS851" s="62"/>
      <c r="AT851" s="62"/>
      <c r="AU851" s="62"/>
      <c r="AV851" s="62"/>
      <c r="AW851" s="62"/>
      <c r="AX851" s="62"/>
      <c r="AY851" s="62"/>
      <c r="AZ851" s="62"/>
      <c r="BA851" s="62"/>
      <c r="BB851" s="62"/>
      <c r="BC851" s="62"/>
      <c r="BD851" s="62"/>
      <c r="BE851" s="62"/>
      <c r="BF851" s="62"/>
      <c r="BG851" s="62"/>
      <c r="BH851" s="62"/>
      <c r="BI851" s="62"/>
      <c r="BJ851" s="62"/>
      <c r="BK851" s="62"/>
      <c r="BL851" s="62"/>
      <c r="BM851" s="62"/>
      <c r="BN851" s="62"/>
      <c r="BO851" s="62"/>
      <c r="BP851" s="62"/>
      <c r="BQ851" s="62"/>
      <c r="BR851" s="62"/>
      <c r="BS851" s="62"/>
      <c r="BT851" s="62"/>
      <c r="BU851" s="62"/>
      <c r="BV851" s="62"/>
      <c r="BW851" s="62"/>
      <c r="BX851" s="62"/>
      <c r="BY851" s="62"/>
      <c r="BZ851" s="62"/>
      <c r="CA851" s="62"/>
      <c r="CB851" s="62"/>
      <c r="CC851" s="62"/>
      <c r="CD851" s="62"/>
      <c r="CE851" s="62"/>
      <c r="CF851" s="62"/>
      <c r="CG851" s="62"/>
      <c r="CH851" s="62"/>
      <c r="CI851" s="62"/>
      <c r="CJ851" s="62"/>
      <c r="CK851" s="62"/>
      <c r="CL851" s="62"/>
    </row>
    <row r="852" spans="1:90" s="246" customFormat="1" ht="15" customHeight="1">
      <c r="A852" s="617"/>
      <c r="B852" s="622"/>
      <c r="C852" s="623"/>
      <c r="D852" s="577"/>
      <c r="E852" s="578"/>
      <c r="F852" s="582"/>
      <c r="G852" s="13">
        <v>42</v>
      </c>
      <c r="H852" s="296"/>
      <c r="I852" s="6">
        <v>4299</v>
      </c>
      <c r="J852" s="6">
        <f t="shared" si="205"/>
        <v>0</v>
      </c>
      <c r="K852" s="332">
        <f>Итого!$B$17</f>
        <v>0</v>
      </c>
      <c r="L852" s="8">
        <f t="shared" si="206"/>
        <v>4299</v>
      </c>
      <c r="M852" s="8">
        <f t="shared" si="207"/>
        <v>0</v>
      </c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  <c r="AR852" s="62"/>
      <c r="AS852" s="62"/>
      <c r="AT852" s="62"/>
      <c r="AU852" s="62"/>
      <c r="AV852" s="62"/>
      <c r="AW852" s="62"/>
      <c r="AX852" s="62"/>
      <c r="AY852" s="62"/>
      <c r="AZ852" s="62"/>
      <c r="BA852" s="62"/>
      <c r="BB852" s="62"/>
      <c r="BC852" s="62"/>
      <c r="BD852" s="62"/>
      <c r="BE852" s="62"/>
      <c r="BF852" s="62"/>
      <c r="BG852" s="62"/>
      <c r="BH852" s="62"/>
      <c r="BI852" s="62"/>
      <c r="BJ852" s="62"/>
      <c r="BK852" s="62"/>
      <c r="BL852" s="62"/>
      <c r="BM852" s="62"/>
      <c r="BN852" s="62"/>
      <c r="BO852" s="62"/>
      <c r="BP852" s="62"/>
      <c r="BQ852" s="62"/>
      <c r="BR852" s="62"/>
      <c r="BS852" s="62"/>
      <c r="BT852" s="62"/>
      <c r="BU852" s="62"/>
      <c r="BV852" s="62"/>
      <c r="BW852" s="62"/>
      <c r="BX852" s="62"/>
      <c r="BY852" s="62"/>
      <c r="BZ852" s="62"/>
      <c r="CA852" s="62"/>
      <c r="CB852" s="62"/>
      <c r="CC852" s="62"/>
      <c r="CD852" s="62"/>
      <c r="CE852" s="62"/>
      <c r="CF852" s="62"/>
      <c r="CG852" s="62"/>
      <c r="CH852" s="62"/>
      <c r="CI852" s="62"/>
      <c r="CJ852" s="62"/>
      <c r="CK852" s="62"/>
      <c r="CL852" s="62"/>
    </row>
    <row r="853" spans="1:90" s="246" customFormat="1" ht="15" customHeight="1">
      <c r="A853" s="617"/>
      <c r="B853" s="622"/>
      <c r="C853" s="623"/>
      <c r="D853" s="577"/>
      <c r="E853" s="578"/>
      <c r="F853" s="582"/>
      <c r="G853" s="13">
        <v>44</v>
      </c>
      <c r="H853" s="296"/>
      <c r="I853" s="6">
        <v>4299</v>
      </c>
      <c r="J853" s="6">
        <f t="shared" si="205"/>
        <v>0</v>
      </c>
      <c r="K853" s="332">
        <f>Итого!$B$17</f>
        <v>0</v>
      </c>
      <c r="L853" s="8">
        <f t="shared" si="206"/>
        <v>4299</v>
      </c>
      <c r="M853" s="8">
        <f t="shared" si="207"/>
        <v>0</v>
      </c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  <c r="AR853" s="62"/>
      <c r="AS853" s="62"/>
      <c r="AT853" s="62"/>
      <c r="AU853" s="62"/>
      <c r="AV853" s="62"/>
      <c r="AW853" s="62"/>
      <c r="AX853" s="62"/>
      <c r="AY853" s="62"/>
      <c r="AZ853" s="62"/>
      <c r="BA853" s="62"/>
      <c r="BB853" s="62"/>
      <c r="BC853" s="62"/>
      <c r="BD853" s="62"/>
      <c r="BE853" s="62"/>
      <c r="BF853" s="62"/>
      <c r="BG853" s="62"/>
      <c r="BH853" s="62"/>
      <c r="BI853" s="62"/>
      <c r="BJ853" s="62"/>
      <c r="BK853" s="62"/>
      <c r="BL853" s="62"/>
      <c r="BM853" s="62"/>
      <c r="BN853" s="62"/>
      <c r="BO853" s="62"/>
      <c r="BP853" s="62"/>
      <c r="BQ853" s="62"/>
      <c r="BR853" s="62"/>
      <c r="BS853" s="62"/>
      <c r="BT853" s="62"/>
      <c r="BU853" s="62"/>
      <c r="BV853" s="62"/>
      <c r="BW853" s="62"/>
      <c r="BX853" s="62"/>
      <c r="BY853" s="62"/>
      <c r="BZ853" s="62"/>
      <c r="CA853" s="62"/>
      <c r="CB853" s="62"/>
      <c r="CC853" s="62"/>
      <c r="CD853" s="62"/>
      <c r="CE853" s="62"/>
      <c r="CF853" s="62"/>
      <c r="CG853" s="62"/>
      <c r="CH853" s="62"/>
      <c r="CI853" s="62"/>
      <c r="CJ853" s="62"/>
      <c r="CK853" s="62"/>
      <c r="CL853" s="62"/>
    </row>
    <row r="854" spans="1:90" s="246" customFormat="1" ht="15" customHeight="1">
      <c r="A854" s="617"/>
      <c r="B854" s="622"/>
      <c r="C854" s="623"/>
      <c r="D854" s="577"/>
      <c r="E854" s="578"/>
      <c r="F854" s="582"/>
      <c r="G854" s="13">
        <v>46</v>
      </c>
      <c r="H854" s="296"/>
      <c r="I854" s="6">
        <v>4299</v>
      </c>
      <c r="J854" s="6">
        <f t="shared" si="205"/>
        <v>0</v>
      </c>
      <c r="K854" s="332">
        <f>Итого!$B$17</f>
        <v>0</v>
      </c>
      <c r="L854" s="8">
        <f t="shared" si="206"/>
        <v>4299</v>
      </c>
      <c r="M854" s="8">
        <f t="shared" si="207"/>
        <v>0</v>
      </c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62"/>
      <c r="AS854" s="62"/>
      <c r="AT854" s="62"/>
      <c r="AU854" s="62"/>
      <c r="AV854" s="62"/>
      <c r="AW854" s="62"/>
      <c r="AX854" s="62"/>
      <c r="AY854" s="62"/>
      <c r="AZ854" s="62"/>
      <c r="BA854" s="62"/>
      <c r="BB854" s="62"/>
      <c r="BC854" s="62"/>
      <c r="BD854" s="62"/>
      <c r="BE854" s="62"/>
      <c r="BF854" s="62"/>
      <c r="BG854" s="62"/>
      <c r="BH854" s="62"/>
      <c r="BI854" s="62"/>
      <c r="BJ854" s="62"/>
      <c r="BK854" s="62"/>
      <c r="BL854" s="62"/>
      <c r="BM854" s="62"/>
      <c r="BN854" s="62"/>
      <c r="BO854" s="62"/>
      <c r="BP854" s="62"/>
      <c r="BQ854" s="62"/>
      <c r="BR854" s="62"/>
      <c r="BS854" s="62"/>
      <c r="BT854" s="62"/>
      <c r="BU854" s="62"/>
      <c r="BV854" s="62"/>
      <c r="BW854" s="62"/>
      <c r="BX854" s="62"/>
      <c r="BY854" s="62"/>
      <c r="BZ854" s="62"/>
      <c r="CA854" s="62"/>
      <c r="CB854" s="62"/>
      <c r="CC854" s="62"/>
      <c r="CD854" s="62"/>
      <c r="CE854" s="62"/>
      <c r="CF854" s="62"/>
      <c r="CG854" s="62"/>
      <c r="CH854" s="62"/>
      <c r="CI854" s="62"/>
      <c r="CJ854" s="62"/>
      <c r="CK854" s="62"/>
      <c r="CL854" s="62"/>
    </row>
    <row r="855" spans="1:90" s="246" customFormat="1" ht="15" customHeight="1">
      <c r="A855" s="617"/>
      <c r="B855" s="622"/>
      <c r="C855" s="623"/>
      <c r="D855" s="577"/>
      <c r="E855" s="578"/>
      <c r="F855" s="582"/>
      <c r="G855" s="13">
        <v>48</v>
      </c>
      <c r="H855" s="296"/>
      <c r="I855" s="6">
        <v>4299</v>
      </c>
      <c r="J855" s="6">
        <f t="shared" si="205"/>
        <v>0</v>
      </c>
      <c r="K855" s="332">
        <f>Итого!$B$17</f>
        <v>0</v>
      </c>
      <c r="L855" s="8">
        <f t="shared" si="206"/>
        <v>4299</v>
      </c>
      <c r="M855" s="8">
        <f t="shared" si="207"/>
        <v>0</v>
      </c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  <c r="AR855" s="62"/>
      <c r="AS855" s="62"/>
      <c r="AT855" s="62"/>
      <c r="AU855" s="62"/>
      <c r="AV855" s="62"/>
      <c r="AW855" s="62"/>
      <c r="AX855" s="62"/>
      <c r="AY855" s="62"/>
      <c r="AZ855" s="62"/>
      <c r="BA855" s="62"/>
      <c r="BB855" s="62"/>
      <c r="BC855" s="62"/>
      <c r="BD855" s="62"/>
      <c r="BE855" s="62"/>
      <c r="BF855" s="62"/>
      <c r="BG855" s="62"/>
      <c r="BH855" s="62"/>
      <c r="BI855" s="62"/>
      <c r="BJ855" s="62"/>
      <c r="BK855" s="62"/>
      <c r="BL855" s="62"/>
      <c r="BM855" s="62"/>
      <c r="BN855" s="62"/>
      <c r="BO855" s="62"/>
      <c r="BP855" s="62"/>
      <c r="BQ855" s="62"/>
      <c r="BR855" s="62"/>
      <c r="BS855" s="62"/>
      <c r="BT855" s="62"/>
      <c r="BU855" s="62"/>
      <c r="BV855" s="62"/>
      <c r="BW855" s="62"/>
      <c r="BX855" s="62"/>
      <c r="BY855" s="62"/>
      <c r="BZ855" s="62"/>
      <c r="CA855" s="62"/>
      <c r="CB855" s="62"/>
      <c r="CC855" s="62"/>
      <c r="CD855" s="62"/>
      <c r="CE855" s="62"/>
      <c r="CF855" s="62"/>
      <c r="CG855" s="62"/>
      <c r="CH855" s="62"/>
      <c r="CI855" s="62"/>
      <c r="CJ855" s="62"/>
      <c r="CK855" s="62"/>
      <c r="CL855" s="62"/>
    </row>
    <row r="856" spans="1:90" s="246" customFormat="1" ht="15" customHeight="1">
      <c r="A856" s="617"/>
      <c r="B856" s="622"/>
      <c r="C856" s="623"/>
      <c r="D856" s="577"/>
      <c r="E856" s="578"/>
      <c r="F856" s="582"/>
      <c r="G856" s="13">
        <v>50</v>
      </c>
      <c r="H856" s="296"/>
      <c r="I856" s="6">
        <v>4299</v>
      </c>
      <c r="J856" s="6">
        <f t="shared" si="205"/>
        <v>0</v>
      </c>
      <c r="K856" s="332">
        <f>Итого!$B$17</f>
        <v>0</v>
      </c>
      <c r="L856" s="8">
        <f t="shared" si="206"/>
        <v>4299</v>
      </c>
      <c r="M856" s="8">
        <f t="shared" si="207"/>
        <v>0</v>
      </c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  <c r="AR856" s="62"/>
      <c r="AS856" s="62"/>
      <c r="AT856" s="62"/>
      <c r="AU856" s="62"/>
      <c r="AV856" s="62"/>
      <c r="AW856" s="62"/>
      <c r="AX856" s="62"/>
      <c r="AY856" s="62"/>
      <c r="AZ856" s="62"/>
      <c r="BA856" s="62"/>
      <c r="BB856" s="62"/>
      <c r="BC856" s="62"/>
      <c r="BD856" s="62"/>
      <c r="BE856" s="62"/>
      <c r="BF856" s="62"/>
      <c r="BG856" s="62"/>
      <c r="BH856" s="62"/>
      <c r="BI856" s="62"/>
      <c r="BJ856" s="62"/>
      <c r="BK856" s="62"/>
      <c r="BL856" s="62"/>
      <c r="BM856" s="62"/>
      <c r="BN856" s="62"/>
      <c r="BO856" s="62"/>
      <c r="BP856" s="62"/>
      <c r="BQ856" s="62"/>
      <c r="BR856" s="62"/>
      <c r="BS856" s="62"/>
      <c r="BT856" s="62"/>
      <c r="BU856" s="62"/>
      <c r="BV856" s="62"/>
      <c r="BW856" s="62"/>
      <c r="BX856" s="62"/>
      <c r="BY856" s="62"/>
      <c r="BZ856" s="62"/>
      <c r="CA856" s="62"/>
      <c r="CB856" s="62"/>
      <c r="CC856" s="62"/>
      <c r="CD856" s="62"/>
      <c r="CE856" s="62"/>
      <c r="CF856" s="62"/>
      <c r="CG856" s="62"/>
      <c r="CH856" s="62"/>
      <c r="CI856" s="62"/>
      <c r="CJ856" s="62"/>
      <c r="CK856" s="62"/>
      <c r="CL856" s="62"/>
    </row>
    <row r="857" spans="1:90" s="246" customFormat="1" ht="15" customHeight="1">
      <c r="A857" s="618"/>
      <c r="B857" s="624"/>
      <c r="C857" s="625"/>
      <c r="D857" s="579"/>
      <c r="E857" s="580"/>
      <c r="F857" s="583"/>
      <c r="G857" s="13">
        <v>52</v>
      </c>
      <c r="H857" s="296"/>
      <c r="I857" s="6">
        <v>4299</v>
      </c>
      <c r="J857" s="6">
        <f t="shared" si="205"/>
        <v>0</v>
      </c>
      <c r="K857" s="332">
        <f>Итого!$B$17</f>
        <v>0</v>
      </c>
      <c r="L857" s="8">
        <f t="shared" si="206"/>
        <v>4299</v>
      </c>
      <c r="M857" s="8">
        <f t="shared" si="207"/>
        <v>0</v>
      </c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  <c r="AR857" s="62"/>
      <c r="AS857" s="62"/>
      <c r="AT857" s="62"/>
      <c r="AU857" s="62"/>
      <c r="AV857" s="62"/>
      <c r="AW857" s="62"/>
      <c r="AX857" s="62"/>
      <c r="AY857" s="62"/>
      <c r="AZ857" s="62"/>
      <c r="BA857" s="62"/>
      <c r="BB857" s="62"/>
      <c r="BC857" s="62"/>
      <c r="BD857" s="62"/>
      <c r="BE857" s="62"/>
      <c r="BF857" s="62"/>
      <c r="BG857" s="62"/>
      <c r="BH857" s="62"/>
      <c r="BI857" s="62"/>
      <c r="BJ857" s="62"/>
      <c r="BK857" s="62"/>
      <c r="BL857" s="62"/>
      <c r="BM857" s="62"/>
      <c r="BN857" s="62"/>
      <c r="BO857" s="62"/>
      <c r="BP857" s="62"/>
      <c r="BQ857" s="62"/>
      <c r="BR857" s="62"/>
      <c r="BS857" s="62"/>
      <c r="BT857" s="62"/>
      <c r="BU857" s="62"/>
      <c r="BV857" s="62"/>
      <c r="BW857" s="62"/>
      <c r="BX857" s="62"/>
      <c r="BY857" s="62"/>
      <c r="BZ857" s="62"/>
      <c r="CA857" s="62"/>
      <c r="CB857" s="62"/>
      <c r="CC857" s="62"/>
      <c r="CD857" s="62"/>
      <c r="CE857" s="62"/>
      <c r="CF857" s="62"/>
      <c r="CG857" s="62"/>
      <c r="CH857" s="62"/>
      <c r="CI857" s="62"/>
      <c r="CJ857" s="62"/>
      <c r="CK857" s="62"/>
      <c r="CL857" s="62"/>
    </row>
    <row r="858" spans="1:90" s="246" customFormat="1" ht="15" customHeight="1">
      <c r="A858" s="616" t="s">
        <v>604</v>
      </c>
      <c r="B858" s="620" t="s">
        <v>607</v>
      </c>
      <c r="C858" s="621"/>
      <c r="D858" s="575" t="s">
        <v>601</v>
      </c>
      <c r="E858" s="619"/>
      <c r="F858" s="506"/>
      <c r="G858" s="5"/>
      <c r="H858" s="253">
        <f>SUM(H859:H868)</f>
        <v>0</v>
      </c>
      <c r="I858" s="5"/>
      <c r="J858" s="5">
        <f>SUM(J859:J868)</f>
        <v>0</v>
      </c>
      <c r="K858" s="68"/>
      <c r="L858" s="10"/>
      <c r="M858" s="7">
        <f>SUM(M859:M868)</f>
        <v>0</v>
      </c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  <c r="AR858" s="62"/>
      <c r="AS858" s="62"/>
      <c r="AT858" s="62"/>
      <c r="AU858" s="62"/>
      <c r="AV858" s="62"/>
      <c r="AW858" s="62"/>
      <c r="AX858" s="62"/>
      <c r="AY858" s="62"/>
      <c r="AZ858" s="62"/>
      <c r="BA858" s="62"/>
      <c r="BB858" s="62"/>
      <c r="BC858" s="62"/>
      <c r="BD858" s="62"/>
      <c r="BE858" s="62"/>
      <c r="BF858" s="62"/>
      <c r="BG858" s="62"/>
      <c r="BH858" s="62"/>
      <c r="BI858" s="62"/>
      <c r="BJ858" s="62"/>
      <c r="BK858" s="62"/>
      <c r="BL858" s="62"/>
      <c r="BM858" s="62"/>
      <c r="BN858" s="62"/>
      <c r="BO858" s="62"/>
      <c r="BP858" s="62"/>
      <c r="BQ858" s="62"/>
      <c r="BR858" s="62"/>
      <c r="BS858" s="62"/>
      <c r="BT858" s="62"/>
      <c r="BU858" s="62"/>
      <c r="BV858" s="62"/>
      <c r="BW858" s="62"/>
      <c r="BX858" s="62"/>
      <c r="BY858" s="62"/>
      <c r="BZ858" s="62"/>
      <c r="CA858" s="62"/>
      <c r="CB858" s="62"/>
      <c r="CC858" s="62"/>
      <c r="CD858" s="62"/>
      <c r="CE858" s="62"/>
      <c r="CF858" s="62"/>
      <c r="CG858" s="62"/>
      <c r="CH858" s="62"/>
      <c r="CI858" s="62"/>
      <c r="CJ858" s="62"/>
      <c r="CK858" s="62"/>
      <c r="CL858" s="62"/>
    </row>
    <row r="859" spans="1:90" s="246" customFormat="1" ht="15" customHeight="1">
      <c r="A859" s="617"/>
      <c r="B859" s="622"/>
      <c r="C859" s="623"/>
      <c r="D859" s="577"/>
      <c r="E859" s="578"/>
      <c r="F859" s="582"/>
      <c r="G859" s="13">
        <v>34</v>
      </c>
      <c r="H859" s="296"/>
      <c r="I859" s="6">
        <v>4299</v>
      </c>
      <c r="J859" s="6">
        <f t="shared" ref="J859:J868" si="208">I859*H859</f>
        <v>0</v>
      </c>
      <c r="K859" s="332">
        <f>Итого!$B$17</f>
        <v>0</v>
      </c>
      <c r="L859" s="8">
        <f t="shared" ref="L859:L868" si="209">PRODUCT(I859,1-K859)</f>
        <v>4299</v>
      </c>
      <c r="M859" s="8">
        <f t="shared" ref="M859:M868" si="210">L859*H859</f>
        <v>0</v>
      </c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  <c r="AR859" s="62"/>
      <c r="AS859" s="62"/>
      <c r="AT859" s="62"/>
      <c r="AU859" s="62"/>
      <c r="AV859" s="62"/>
      <c r="AW859" s="62"/>
      <c r="AX859" s="62"/>
      <c r="AY859" s="62"/>
      <c r="AZ859" s="62"/>
      <c r="BA859" s="62"/>
      <c r="BB859" s="62"/>
      <c r="BC859" s="62"/>
      <c r="BD859" s="62"/>
      <c r="BE859" s="62"/>
      <c r="BF859" s="62"/>
      <c r="BG859" s="62"/>
      <c r="BH859" s="62"/>
      <c r="BI859" s="62"/>
      <c r="BJ859" s="62"/>
      <c r="BK859" s="62"/>
      <c r="BL859" s="62"/>
      <c r="BM859" s="62"/>
      <c r="BN859" s="62"/>
      <c r="BO859" s="62"/>
      <c r="BP859" s="62"/>
      <c r="BQ859" s="62"/>
      <c r="BR859" s="62"/>
      <c r="BS859" s="62"/>
      <c r="BT859" s="62"/>
      <c r="BU859" s="62"/>
      <c r="BV859" s="62"/>
      <c r="BW859" s="62"/>
      <c r="BX859" s="62"/>
      <c r="BY859" s="62"/>
      <c r="BZ859" s="62"/>
      <c r="CA859" s="62"/>
      <c r="CB859" s="62"/>
      <c r="CC859" s="62"/>
      <c r="CD859" s="62"/>
      <c r="CE859" s="62"/>
      <c r="CF859" s="62"/>
      <c r="CG859" s="62"/>
      <c r="CH859" s="62"/>
      <c r="CI859" s="62"/>
      <c r="CJ859" s="62"/>
      <c r="CK859" s="62"/>
      <c r="CL859" s="62"/>
    </row>
    <row r="860" spans="1:90" s="246" customFormat="1" ht="15" customHeight="1">
      <c r="A860" s="617"/>
      <c r="B860" s="622"/>
      <c r="C860" s="623"/>
      <c r="D860" s="577"/>
      <c r="E860" s="578"/>
      <c r="F860" s="582"/>
      <c r="G860" s="13">
        <v>36</v>
      </c>
      <c r="H860" s="296"/>
      <c r="I860" s="6">
        <v>4299</v>
      </c>
      <c r="J860" s="6">
        <f t="shared" si="208"/>
        <v>0</v>
      </c>
      <c r="K860" s="332">
        <f>Итого!$B$17</f>
        <v>0</v>
      </c>
      <c r="L860" s="8">
        <f t="shared" si="209"/>
        <v>4299</v>
      </c>
      <c r="M860" s="8">
        <f t="shared" si="210"/>
        <v>0</v>
      </c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62"/>
      <c r="AS860" s="62"/>
      <c r="AT860" s="62"/>
      <c r="AU860" s="62"/>
      <c r="AV860" s="62"/>
      <c r="AW860" s="62"/>
      <c r="AX860" s="62"/>
      <c r="AY860" s="62"/>
      <c r="AZ860" s="62"/>
      <c r="BA860" s="62"/>
      <c r="BB860" s="62"/>
      <c r="BC860" s="62"/>
      <c r="BD860" s="62"/>
      <c r="BE860" s="62"/>
      <c r="BF860" s="62"/>
      <c r="BG860" s="62"/>
      <c r="BH860" s="62"/>
      <c r="BI860" s="62"/>
      <c r="BJ860" s="62"/>
      <c r="BK860" s="62"/>
      <c r="BL860" s="62"/>
      <c r="BM860" s="62"/>
      <c r="BN860" s="62"/>
      <c r="BO860" s="62"/>
      <c r="BP860" s="62"/>
      <c r="BQ860" s="62"/>
      <c r="BR860" s="62"/>
      <c r="BS860" s="62"/>
      <c r="BT860" s="62"/>
      <c r="BU860" s="62"/>
      <c r="BV860" s="62"/>
      <c r="BW860" s="62"/>
      <c r="BX860" s="62"/>
      <c r="BY860" s="62"/>
      <c r="BZ860" s="62"/>
      <c r="CA860" s="62"/>
      <c r="CB860" s="62"/>
      <c r="CC860" s="62"/>
      <c r="CD860" s="62"/>
      <c r="CE860" s="62"/>
      <c r="CF860" s="62"/>
      <c r="CG860" s="62"/>
      <c r="CH860" s="62"/>
      <c r="CI860" s="62"/>
      <c r="CJ860" s="62"/>
      <c r="CK860" s="62"/>
      <c r="CL860" s="62"/>
    </row>
    <row r="861" spans="1:90" s="246" customFormat="1" ht="15" customHeight="1">
      <c r="A861" s="617"/>
      <c r="B861" s="622"/>
      <c r="C861" s="623"/>
      <c r="D861" s="577"/>
      <c r="E861" s="578"/>
      <c r="F861" s="582"/>
      <c r="G861" s="13">
        <v>38</v>
      </c>
      <c r="H861" s="296"/>
      <c r="I861" s="6">
        <v>4299</v>
      </c>
      <c r="J861" s="6">
        <f t="shared" si="208"/>
        <v>0</v>
      </c>
      <c r="K861" s="332">
        <f>Итого!$B$17</f>
        <v>0</v>
      </c>
      <c r="L861" s="8">
        <f t="shared" si="209"/>
        <v>4299</v>
      </c>
      <c r="M861" s="8">
        <f t="shared" si="210"/>
        <v>0</v>
      </c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  <c r="AR861" s="62"/>
      <c r="AS861" s="62"/>
      <c r="AT861" s="62"/>
      <c r="AU861" s="62"/>
      <c r="AV861" s="62"/>
      <c r="AW861" s="62"/>
      <c r="AX861" s="62"/>
      <c r="AY861" s="62"/>
      <c r="AZ861" s="62"/>
      <c r="BA861" s="62"/>
      <c r="BB861" s="62"/>
      <c r="BC861" s="62"/>
      <c r="BD861" s="62"/>
      <c r="BE861" s="62"/>
      <c r="BF861" s="62"/>
      <c r="BG861" s="62"/>
      <c r="BH861" s="62"/>
      <c r="BI861" s="62"/>
      <c r="BJ861" s="62"/>
      <c r="BK861" s="62"/>
      <c r="BL861" s="62"/>
      <c r="BM861" s="62"/>
      <c r="BN861" s="62"/>
      <c r="BO861" s="62"/>
      <c r="BP861" s="62"/>
      <c r="BQ861" s="62"/>
      <c r="BR861" s="62"/>
      <c r="BS861" s="62"/>
      <c r="BT861" s="62"/>
      <c r="BU861" s="62"/>
      <c r="BV861" s="62"/>
      <c r="BW861" s="62"/>
      <c r="BX861" s="62"/>
      <c r="BY861" s="62"/>
      <c r="BZ861" s="62"/>
      <c r="CA861" s="62"/>
      <c r="CB861" s="62"/>
      <c r="CC861" s="62"/>
      <c r="CD861" s="62"/>
      <c r="CE861" s="62"/>
      <c r="CF861" s="62"/>
      <c r="CG861" s="62"/>
      <c r="CH861" s="62"/>
      <c r="CI861" s="62"/>
      <c r="CJ861" s="62"/>
      <c r="CK861" s="62"/>
      <c r="CL861" s="62"/>
    </row>
    <row r="862" spans="1:90" s="246" customFormat="1" ht="15" customHeight="1">
      <c r="A862" s="617"/>
      <c r="B862" s="622"/>
      <c r="C862" s="623"/>
      <c r="D862" s="577"/>
      <c r="E862" s="578"/>
      <c r="F862" s="582"/>
      <c r="G862" s="13">
        <v>40</v>
      </c>
      <c r="H862" s="296"/>
      <c r="I862" s="6">
        <v>4299</v>
      </c>
      <c r="J862" s="6">
        <f t="shared" si="208"/>
        <v>0</v>
      </c>
      <c r="K862" s="332">
        <f>Итого!$B$17</f>
        <v>0</v>
      </c>
      <c r="L862" s="8">
        <f t="shared" si="209"/>
        <v>4299</v>
      </c>
      <c r="M862" s="8">
        <f t="shared" si="210"/>
        <v>0</v>
      </c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62"/>
      <c r="AS862" s="62"/>
      <c r="AT862" s="62"/>
      <c r="AU862" s="62"/>
      <c r="AV862" s="62"/>
      <c r="AW862" s="62"/>
      <c r="AX862" s="62"/>
      <c r="AY862" s="62"/>
      <c r="AZ862" s="62"/>
      <c r="BA862" s="62"/>
      <c r="BB862" s="62"/>
      <c r="BC862" s="62"/>
      <c r="BD862" s="62"/>
      <c r="BE862" s="62"/>
      <c r="BF862" s="62"/>
      <c r="BG862" s="62"/>
      <c r="BH862" s="62"/>
      <c r="BI862" s="62"/>
      <c r="BJ862" s="62"/>
      <c r="BK862" s="62"/>
      <c r="BL862" s="62"/>
      <c r="BM862" s="62"/>
      <c r="BN862" s="62"/>
      <c r="BO862" s="62"/>
      <c r="BP862" s="62"/>
      <c r="BQ862" s="62"/>
      <c r="BR862" s="62"/>
      <c r="BS862" s="62"/>
      <c r="BT862" s="62"/>
      <c r="BU862" s="62"/>
      <c r="BV862" s="62"/>
      <c r="BW862" s="62"/>
      <c r="BX862" s="62"/>
      <c r="BY862" s="62"/>
      <c r="BZ862" s="62"/>
      <c r="CA862" s="62"/>
      <c r="CB862" s="62"/>
      <c r="CC862" s="62"/>
      <c r="CD862" s="62"/>
      <c r="CE862" s="62"/>
      <c r="CF862" s="62"/>
      <c r="CG862" s="62"/>
      <c r="CH862" s="62"/>
      <c r="CI862" s="62"/>
      <c r="CJ862" s="62"/>
      <c r="CK862" s="62"/>
      <c r="CL862" s="62"/>
    </row>
    <row r="863" spans="1:90" s="246" customFormat="1" ht="15" customHeight="1">
      <c r="A863" s="617"/>
      <c r="B863" s="622"/>
      <c r="C863" s="623"/>
      <c r="D863" s="577"/>
      <c r="E863" s="578"/>
      <c r="F863" s="582"/>
      <c r="G863" s="13">
        <v>42</v>
      </c>
      <c r="H863" s="296"/>
      <c r="I863" s="6">
        <v>4299</v>
      </c>
      <c r="J863" s="6">
        <f t="shared" si="208"/>
        <v>0</v>
      </c>
      <c r="K863" s="332">
        <f>Итого!$B$17</f>
        <v>0</v>
      </c>
      <c r="L863" s="8">
        <f t="shared" si="209"/>
        <v>4299</v>
      </c>
      <c r="M863" s="8">
        <f t="shared" si="210"/>
        <v>0</v>
      </c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  <c r="AR863" s="62"/>
      <c r="AS863" s="62"/>
      <c r="AT863" s="62"/>
      <c r="AU863" s="62"/>
      <c r="AV863" s="62"/>
      <c r="AW863" s="62"/>
      <c r="AX863" s="62"/>
      <c r="AY863" s="62"/>
      <c r="AZ863" s="62"/>
      <c r="BA863" s="62"/>
      <c r="BB863" s="62"/>
      <c r="BC863" s="62"/>
      <c r="BD863" s="62"/>
      <c r="BE863" s="62"/>
      <c r="BF863" s="62"/>
      <c r="BG863" s="62"/>
      <c r="BH863" s="62"/>
      <c r="BI863" s="62"/>
      <c r="BJ863" s="62"/>
      <c r="BK863" s="62"/>
      <c r="BL863" s="62"/>
      <c r="BM863" s="62"/>
      <c r="BN863" s="62"/>
      <c r="BO863" s="62"/>
      <c r="BP863" s="62"/>
      <c r="BQ863" s="62"/>
      <c r="BR863" s="62"/>
      <c r="BS863" s="62"/>
      <c r="BT863" s="62"/>
      <c r="BU863" s="62"/>
      <c r="BV863" s="62"/>
      <c r="BW863" s="62"/>
      <c r="BX863" s="62"/>
      <c r="BY863" s="62"/>
      <c r="BZ863" s="62"/>
      <c r="CA863" s="62"/>
      <c r="CB863" s="62"/>
      <c r="CC863" s="62"/>
      <c r="CD863" s="62"/>
      <c r="CE863" s="62"/>
      <c r="CF863" s="62"/>
      <c r="CG863" s="62"/>
      <c r="CH863" s="62"/>
      <c r="CI863" s="62"/>
      <c r="CJ863" s="62"/>
      <c r="CK863" s="62"/>
      <c r="CL863" s="62"/>
    </row>
    <row r="864" spans="1:90" s="246" customFormat="1" ht="15" customHeight="1">
      <c r="A864" s="617"/>
      <c r="B864" s="622"/>
      <c r="C864" s="623"/>
      <c r="D864" s="577"/>
      <c r="E864" s="578"/>
      <c r="F864" s="582"/>
      <c r="G864" s="13">
        <v>44</v>
      </c>
      <c r="H864" s="296"/>
      <c r="I864" s="6">
        <v>4299</v>
      </c>
      <c r="J864" s="6">
        <f t="shared" si="208"/>
        <v>0</v>
      </c>
      <c r="K864" s="332">
        <f>Итого!$B$17</f>
        <v>0</v>
      </c>
      <c r="L864" s="8">
        <f t="shared" si="209"/>
        <v>4299</v>
      </c>
      <c r="M864" s="8">
        <f t="shared" si="210"/>
        <v>0</v>
      </c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  <c r="AR864" s="62"/>
      <c r="AS864" s="62"/>
      <c r="AT864" s="62"/>
      <c r="AU864" s="62"/>
      <c r="AV864" s="62"/>
      <c r="AW864" s="62"/>
      <c r="AX864" s="62"/>
      <c r="AY864" s="62"/>
      <c r="AZ864" s="62"/>
      <c r="BA864" s="62"/>
      <c r="BB864" s="62"/>
      <c r="BC864" s="62"/>
      <c r="BD864" s="62"/>
      <c r="BE864" s="62"/>
      <c r="BF864" s="62"/>
      <c r="BG864" s="62"/>
      <c r="BH864" s="62"/>
      <c r="BI864" s="62"/>
      <c r="BJ864" s="62"/>
      <c r="BK864" s="62"/>
      <c r="BL864" s="62"/>
      <c r="BM864" s="62"/>
      <c r="BN864" s="62"/>
      <c r="BO864" s="62"/>
      <c r="BP864" s="62"/>
      <c r="BQ864" s="62"/>
      <c r="BR864" s="62"/>
      <c r="BS864" s="62"/>
      <c r="BT864" s="62"/>
      <c r="BU864" s="62"/>
      <c r="BV864" s="62"/>
      <c r="BW864" s="62"/>
      <c r="BX864" s="62"/>
      <c r="BY864" s="62"/>
      <c r="BZ864" s="62"/>
      <c r="CA864" s="62"/>
      <c r="CB864" s="62"/>
      <c r="CC864" s="62"/>
      <c r="CD864" s="62"/>
      <c r="CE864" s="62"/>
      <c r="CF864" s="62"/>
      <c r="CG864" s="62"/>
      <c r="CH864" s="62"/>
      <c r="CI864" s="62"/>
      <c r="CJ864" s="62"/>
      <c r="CK864" s="62"/>
      <c r="CL864" s="62"/>
    </row>
    <row r="865" spans="1:90" s="246" customFormat="1" ht="15" customHeight="1">
      <c r="A865" s="617"/>
      <c r="B865" s="622"/>
      <c r="C865" s="623"/>
      <c r="D865" s="577"/>
      <c r="E865" s="578"/>
      <c r="F865" s="582"/>
      <c r="G865" s="13">
        <v>46</v>
      </c>
      <c r="H865" s="296"/>
      <c r="I865" s="6">
        <v>4299</v>
      </c>
      <c r="J865" s="6">
        <f t="shared" si="208"/>
        <v>0</v>
      </c>
      <c r="K865" s="332">
        <f>Итого!$B$17</f>
        <v>0</v>
      </c>
      <c r="L865" s="8">
        <f t="shared" si="209"/>
        <v>4299</v>
      </c>
      <c r="M865" s="8">
        <f t="shared" si="210"/>
        <v>0</v>
      </c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62"/>
      <c r="AS865" s="62"/>
      <c r="AT865" s="62"/>
      <c r="AU865" s="62"/>
      <c r="AV865" s="62"/>
      <c r="AW865" s="62"/>
      <c r="AX865" s="62"/>
      <c r="AY865" s="62"/>
      <c r="AZ865" s="62"/>
      <c r="BA865" s="62"/>
      <c r="BB865" s="62"/>
      <c r="BC865" s="62"/>
      <c r="BD865" s="62"/>
      <c r="BE865" s="62"/>
      <c r="BF865" s="62"/>
      <c r="BG865" s="62"/>
      <c r="BH865" s="62"/>
      <c r="BI865" s="62"/>
      <c r="BJ865" s="62"/>
      <c r="BK865" s="62"/>
      <c r="BL865" s="62"/>
      <c r="BM865" s="62"/>
      <c r="BN865" s="62"/>
      <c r="BO865" s="62"/>
      <c r="BP865" s="62"/>
      <c r="BQ865" s="62"/>
      <c r="BR865" s="62"/>
      <c r="BS865" s="62"/>
      <c r="BT865" s="62"/>
      <c r="BU865" s="62"/>
      <c r="BV865" s="62"/>
      <c r="BW865" s="62"/>
      <c r="BX865" s="62"/>
      <c r="BY865" s="62"/>
      <c r="BZ865" s="62"/>
      <c r="CA865" s="62"/>
      <c r="CB865" s="62"/>
      <c r="CC865" s="62"/>
      <c r="CD865" s="62"/>
      <c r="CE865" s="62"/>
      <c r="CF865" s="62"/>
      <c r="CG865" s="62"/>
      <c r="CH865" s="62"/>
      <c r="CI865" s="62"/>
      <c r="CJ865" s="62"/>
      <c r="CK865" s="62"/>
      <c r="CL865" s="62"/>
    </row>
    <row r="866" spans="1:90" s="246" customFormat="1" ht="15" customHeight="1">
      <c r="A866" s="617"/>
      <c r="B866" s="622"/>
      <c r="C866" s="623"/>
      <c r="D866" s="577"/>
      <c r="E866" s="578"/>
      <c r="F866" s="582"/>
      <c r="G866" s="13">
        <v>48</v>
      </c>
      <c r="H866" s="296"/>
      <c r="I866" s="6">
        <v>4299</v>
      </c>
      <c r="J866" s="6">
        <f t="shared" si="208"/>
        <v>0</v>
      </c>
      <c r="K866" s="332">
        <f>Итого!$B$17</f>
        <v>0</v>
      </c>
      <c r="L866" s="8">
        <f t="shared" si="209"/>
        <v>4299</v>
      </c>
      <c r="M866" s="8">
        <f t="shared" si="210"/>
        <v>0</v>
      </c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62"/>
      <c r="AS866" s="62"/>
      <c r="AT866" s="62"/>
      <c r="AU866" s="62"/>
      <c r="AV866" s="62"/>
      <c r="AW866" s="62"/>
      <c r="AX866" s="62"/>
      <c r="AY866" s="62"/>
      <c r="AZ866" s="62"/>
      <c r="BA866" s="62"/>
      <c r="BB866" s="62"/>
      <c r="BC866" s="62"/>
      <c r="BD866" s="62"/>
      <c r="BE866" s="62"/>
      <c r="BF866" s="62"/>
      <c r="BG866" s="62"/>
      <c r="BH866" s="62"/>
      <c r="BI866" s="62"/>
      <c r="BJ866" s="62"/>
      <c r="BK866" s="62"/>
      <c r="BL866" s="62"/>
      <c r="BM866" s="62"/>
      <c r="BN866" s="62"/>
      <c r="BO866" s="62"/>
      <c r="BP866" s="62"/>
      <c r="BQ866" s="62"/>
      <c r="BR866" s="62"/>
      <c r="BS866" s="62"/>
      <c r="BT866" s="62"/>
      <c r="BU866" s="62"/>
      <c r="BV866" s="62"/>
      <c r="BW866" s="62"/>
      <c r="BX866" s="62"/>
      <c r="BY866" s="62"/>
      <c r="BZ866" s="62"/>
      <c r="CA866" s="62"/>
      <c r="CB866" s="62"/>
      <c r="CC866" s="62"/>
      <c r="CD866" s="62"/>
      <c r="CE866" s="62"/>
      <c r="CF866" s="62"/>
      <c r="CG866" s="62"/>
      <c r="CH866" s="62"/>
      <c r="CI866" s="62"/>
      <c r="CJ866" s="62"/>
      <c r="CK866" s="62"/>
      <c r="CL866" s="62"/>
    </row>
    <row r="867" spans="1:90" s="246" customFormat="1" ht="15" customHeight="1">
      <c r="A867" s="617"/>
      <c r="B867" s="622"/>
      <c r="C867" s="623"/>
      <c r="D867" s="577"/>
      <c r="E867" s="578"/>
      <c r="F867" s="582"/>
      <c r="G867" s="13">
        <v>50</v>
      </c>
      <c r="H867" s="296"/>
      <c r="I867" s="6">
        <v>4299</v>
      </c>
      <c r="J867" s="6">
        <f t="shared" si="208"/>
        <v>0</v>
      </c>
      <c r="K867" s="332">
        <f>Итого!$B$17</f>
        <v>0</v>
      </c>
      <c r="L867" s="8">
        <f t="shared" si="209"/>
        <v>4299</v>
      </c>
      <c r="M867" s="8">
        <f t="shared" si="210"/>
        <v>0</v>
      </c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62"/>
      <c r="AS867" s="62"/>
      <c r="AT867" s="62"/>
      <c r="AU867" s="62"/>
      <c r="AV867" s="62"/>
      <c r="AW867" s="62"/>
      <c r="AX867" s="62"/>
      <c r="AY867" s="62"/>
      <c r="AZ867" s="62"/>
      <c r="BA867" s="62"/>
      <c r="BB867" s="62"/>
      <c r="BC867" s="62"/>
      <c r="BD867" s="62"/>
      <c r="BE867" s="62"/>
      <c r="BF867" s="62"/>
      <c r="BG867" s="62"/>
      <c r="BH867" s="62"/>
      <c r="BI867" s="62"/>
      <c r="BJ867" s="62"/>
      <c r="BK867" s="62"/>
      <c r="BL867" s="62"/>
      <c r="BM867" s="62"/>
      <c r="BN867" s="62"/>
      <c r="BO867" s="62"/>
      <c r="BP867" s="62"/>
      <c r="BQ867" s="62"/>
      <c r="BR867" s="62"/>
      <c r="BS867" s="62"/>
      <c r="BT867" s="62"/>
      <c r="BU867" s="62"/>
      <c r="BV867" s="62"/>
      <c r="BW867" s="62"/>
      <c r="BX867" s="62"/>
      <c r="BY867" s="62"/>
      <c r="BZ867" s="62"/>
      <c r="CA867" s="62"/>
      <c r="CB867" s="62"/>
      <c r="CC867" s="62"/>
      <c r="CD867" s="62"/>
      <c r="CE867" s="62"/>
      <c r="CF867" s="62"/>
      <c r="CG867" s="62"/>
      <c r="CH867" s="62"/>
      <c r="CI867" s="62"/>
      <c r="CJ867" s="62"/>
      <c r="CK867" s="62"/>
      <c r="CL867" s="62"/>
    </row>
    <row r="868" spans="1:90" s="246" customFormat="1" ht="15" customHeight="1">
      <c r="A868" s="618"/>
      <c r="B868" s="624"/>
      <c r="C868" s="625"/>
      <c r="D868" s="579"/>
      <c r="E868" s="580"/>
      <c r="F868" s="583"/>
      <c r="G868" s="13">
        <v>52</v>
      </c>
      <c r="H868" s="296"/>
      <c r="I868" s="6">
        <v>4299</v>
      </c>
      <c r="J868" s="6">
        <f t="shared" si="208"/>
        <v>0</v>
      </c>
      <c r="K868" s="332">
        <f>Итого!$B$17</f>
        <v>0</v>
      </c>
      <c r="L868" s="8">
        <f t="shared" si="209"/>
        <v>4299</v>
      </c>
      <c r="M868" s="8">
        <f t="shared" si="210"/>
        <v>0</v>
      </c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  <c r="AR868" s="62"/>
      <c r="AS868" s="62"/>
      <c r="AT868" s="62"/>
      <c r="AU868" s="62"/>
      <c r="AV868" s="62"/>
      <c r="AW868" s="62"/>
      <c r="AX868" s="62"/>
      <c r="AY868" s="62"/>
      <c r="AZ868" s="62"/>
      <c r="BA868" s="62"/>
      <c r="BB868" s="62"/>
      <c r="BC868" s="62"/>
      <c r="BD868" s="62"/>
      <c r="BE868" s="62"/>
      <c r="BF868" s="62"/>
      <c r="BG868" s="62"/>
      <c r="BH868" s="62"/>
      <c r="BI868" s="62"/>
      <c r="BJ868" s="62"/>
      <c r="BK868" s="62"/>
      <c r="BL868" s="62"/>
      <c r="BM868" s="62"/>
      <c r="BN868" s="62"/>
      <c r="BO868" s="62"/>
      <c r="BP868" s="62"/>
      <c r="BQ868" s="62"/>
      <c r="BR868" s="62"/>
      <c r="BS868" s="62"/>
      <c r="BT868" s="62"/>
      <c r="BU868" s="62"/>
      <c r="BV868" s="62"/>
      <c r="BW868" s="62"/>
      <c r="BX868" s="62"/>
      <c r="BY868" s="62"/>
      <c r="BZ868" s="62"/>
      <c r="CA868" s="62"/>
      <c r="CB868" s="62"/>
      <c r="CC868" s="62"/>
      <c r="CD868" s="62"/>
      <c r="CE868" s="62"/>
      <c r="CF868" s="62"/>
      <c r="CG868" s="62"/>
      <c r="CH868" s="62"/>
      <c r="CI868" s="62"/>
      <c r="CJ868" s="62"/>
      <c r="CK868" s="62"/>
      <c r="CL868" s="62"/>
    </row>
    <row r="869" spans="1:90" s="246" customFormat="1" ht="15" customHeight="1">
      <c r="A869" s="616" t="s">
        <v>609</v>
      </c>
      <c r="B869" s="575" t="s">
        <v>608</v>
      </c>
      <c r="C869" s="619"/>
      <c r="D869" s="575" t="s">
        <v>601</v>
      </c>
      <c r="E869" s="619"/>
      <c r="F869" s="506"/>
      <c r="G869" s="5"/>
      <c r="H869" s="253">
        <f>SUM(H870:H879)</f>
        <v>0</v>
      </c>
      <c r="I869" s="5"/>
      <c r="J869" s="5">
        <f>SUM(J870:J879)</f>
        <v>0</v>
      </c>
      <c r="K869" s="68"/>
      <c r="L869" s="10"/>
      <c r="M869" s="7">
        <f>SUM(M870:M879)</f>
        <v>0</v>
      </c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  <c r="AR869" s="62"/>
      <c r="AS869" s="62"/>
      <c r="AT869" s="62"/>
      <c r="AU869" s="62"/>
      <c r="AV869" s="62"/>
      <c r="AW869" s="62"/>
      <c r="AX869" s="62"/>
      <c r="AY869" s="62"/>
      <c r="AZ869" s="62"/>
      <c r="BA869" s="62"/>
      <c r="BB869" s="62"/>
      <c r="BC869" s="62"/>
      <c r="BD869" s="62"/>
      <c r="BE869" s="62"/>
      <c r="BF869" s="62"/>
      <c r="BG869" s="62"/>
      <c r="BH869" s="62"/>
      <c r="BI869" s="62"/>
      <c r="BJ869" s="62"/>
      <c r="BK869" s="62"/>
      <c r="BL869" s="62"/>
      <c r="BM869" s="62"/>
      <c r="BN869" s="62"/>
      <c r="BO869" s="62"/>
      <c r="BP869" s="62"/>
      <c r="BQ869" s="62"/>
      <c r="BR869" s="62"/>
      <c r="BS869" s="62"/>
      <c r="BT869" s="62"/>
      <c r="BU869" s="62"/>
      <c r="BV869" s="62"/>
      <c r="BW869" s="62"/>
      <c r="BX869" s="62"/>
      <c r="BY869" s="62"/>
      <c r="BZ869" s="62"/>
      <c r="CA869" s="62"/>
      <c r="CB869" s="62"/>
      <c r="CC869" s="62"/>
      <c r="CD869" s="62"/>
      <c r="CE869" s="62"/>
      <c r="CF869" s="62"/>
      <c r="CG869" s="62"/>
      <c r="CH869" s="62"/>
      <c r="CI869" s="62"/>
      <c r="CJ869" s="62"/>
      <c r="CK869" s="62"/>
      <c r="CL869" s="62"/>
    </row>
    <row r="870" spans="1:90" s="246" customFormat="1" ht="15" customHeight="1">
      <c r="A870" s="617"/>
      <c r="B870" s="577"/>
      <c r="C870" s="578"/>
      <c r="D870" s="577"/>
      <c r="E870" s="578"/>
      <c r="F870" s="582"/>
      <c r="G870" s="13">
        <v>34</v>
      </c>
      <c r="H870" s="296"/>
      <c r="I870" s="83">
        <v>3600</v>
      </c>
      <c r="J870" s="6">
        <f t="shared" ref="J870:J879" si="211">I870*H870</f>
        <v>0</v>
      </c>
      <c r="K870" s="332">
        <f>Итого!$B$17</f>
        <v>0</v>
      </c>
      <c r="L870" s="8">
        <f t="shared" ref="L870:L879" si="212">PRODUCT(I870,1-K870)</f>
        <v>3600</v>
      </c>
      <c r="M870" s="8">
        <f t="shared" ref="M870:M879" si="213">L870*H870</f>
        <v>0</v>
      </c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  <c r="AR870" s="62"/>
      <c r="AS870" s="62"/>
      <c r="AT870" s="62"/>
      <c r="AU870" s="62"/>
      <c r="AV870" s="62"/>
      <c r="AW870" s="62"/>
      <c r="AX870" s="62"/>
      <c r="AY870" s="62"/>
      <c r="AZ870" s="62"/>
      <c r="BA870" s="62"/>
      <c r="BB870" s="62"/>
      <c r="BC870" s="62"/>
      <c r="BD870" s="62"/>
      <c r="BE870" s="62"/>
      <c r="BF870" s="62"/>
      <c r="BG870" s="62"/>
      <c r="BH870" s="62"/>
      <c r="BI870" s="62"/>
      <c r="BJ870" s="62"/>
      <c r="BK870" s="62"/>
      <c r="BL870" s="62"/>
      <c r="BM870" s="62"/>
      <c r="BN870" s="62"/>
      <c r="BO870" s="62"/>
      <c r="BP870" s="62"/>
      <c r="BQ870" s="62"/>
      <c r="BR870" s="62"/>
      <c r="BS870" s="62"/>
      <c r="BT870" s="62"/>
      <c r="BU870" s="62"/>
      <c r="BV870" s="62"/>
      <c r="BW870" s="62"/>
      <c r="BX870" s="62"/>
      <c r="BY870" s="62"/>
      <c r="BZ870" s="62"/>
      <c r="CA870" s="62"/>
      <c r="CB870" s="62"/>
      <c r="CC870" s="62"/>
      <c r="CD870" s="62"/>
      <c r="CE870" s="62"/>
      <c r="CF870" s="62"/>
      <c r="CG870" s="62"/>
      <c r="CH870" s="62"/>
      <c r="CI870" s="62"/>
      <c r="CJ870" s="62"/>
      <c r="CK870" s="62"/>
      <c r="CL870" s="62"/>
    </row>
    <row r="871" spans="1:90" s="246" customFormat="1" ht="15" customHeight="1">
      <c r="A871" s="617"/>
      <c r="B871" s="577"/>
      <c r="C871" s="578"/>
      <c r="D871" s="577"/>
      <c r="E871" s="578"/>
      <c r="F871" s="582"/>
      <c r="G871" s="13">
        <v>36</v>
      </c>
      <c r="H871" s="296"/>
      <c r="I871" s="83">
        <v>3600</v>
      </c>
      <c r="J871" s="6">
        <f t="shared" si="211"/>
        <v>0</v>
      </c>
      <c r="K871" s="332">
        <f>Итого!$B$17</f>
        <v>0</v>
      </c>
      <c r="L871" s="8">
        <f t="shared" si="212"/>
        <v>3600</v>
      </c>
      <c r="M871" s="8">
        <f t="shared" si="213"/>
        <v>0</v>
      </c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  <c r="AR871" s="62"/>
      <c r="AS871" s="62"/>
      <c r="AT871" s="62"/>
      <c r="AU871" s="62"/>
      <c r="AV871" s="62"/>
      <c r="AW871" s="62"/>
      <c r="AX871" s="62"/>
      <c r="AY871" s="62"/>
      <c r="AZ871" s="62"/>
      <c r="BA871" s="62"/>
      <c r="BB871" s="62"/>
      <c r="BC871" s="62"/>
      <c r="BD871" s="62"/>
      <c r="BE871" s="62"/>
      <c r="BF871" s="62"/>
      <c r="BG871" s="62"/>
      <c r="BH871" s="62"/>
      <c r="BI871" s="62"/>
      <c r="BJ871" s="62"/>
      <c r="BK871" s="62"/>
      <c r="BL871" s="62"/>
      <c r="BM871" s="62"/>
      <c r="BN871" s="62"/>
      <c r="BO871" s="62"/>
      <c r="BP871" s="62"/>
      <c r="BQ871" s="62"/>
      <c r="BR871" s="62"/>
      <c r="BS871" s="62"/>
      <c r="BT871" s="62"/>
      <c r="BU871" s="62"/>
      <c r="BV871" s="62"/>
      <c r="BW871" s="62"/>
      <c r="BX871" s="62"/>
      <c r="BY871" s="62"/>
      <c r="BZ871" s="62"/>
      <c r="CA871" s="62"/>
      <c r="CB871" s="62"/>
      <c r="CC871" s="62"/>
      <c r="CD871" s="62"/>
      <c r="CE871" s="62"/>
      <c r="CF871" s="62"/>
      <c r="CG871" s="62"/>
      <c r="CH871" s="62"/>
      <c r="CI871" s="62"/>
      <c r="CJ871" s="62"/>
      <c r="CK871" s="62"/>
      <c r="CL871" s="62"/>
    </row>
    <row r="872" spans="1:90" s="246" customFormat="1" ht="15" customHeight="1">
      <c r="A872" s="617"/>
      <c r="B872" s="577"/>
      <c r="C872" s="578"/>
      <c r="D872" s="577"/>
      <c r="E872" s="578"/>
      <c r="F872" s="582"/>
      <c r="G872" s="13">
        <v>38</v>
      </c>
      <c r="H872" s="296"/>
      <c r="I872" s="83">
        <v>3600</v>
      </c>
      <c r="J872" s="6">
        <f t="shared" si="211"/>
        <v>0</v>
      </c>
      <c r="K872" s="332">
        <f>Итого!$B$17</f>
        <v>0</v>
      </c>
      <c r="L872" s="8">
        <f t="shared" si="212"/>
        <v>3600</v>
      </c>
      <c r="M872" s="8">
        <f t="shared" si="213"/>
        <v>0</v>
      </c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  <c r="AR872" s="62"/>
      <c r="AS872" s="62"/>
      <c r="AT872" s="62"/>
      <c r="AU872" s="62"/>
      <c r="AV872" s="62"/>
      <c r="AW872" s="62"/>
      <c r="AX872" s="62"/>
      <c r="AY872" s="62"/>
      <c r="AZ872" s="62"/>
      <c r="BA872" s="62"/>
      <c r="BB872" s="62"/>
      <c r="BC872" s="62"/>
      <c r="BD872" s="62"/>
      <c r="BE872" s="62"/>
      <c r="BF872" s="62"/>
      <c r="BG872" s="62"/>
      <c r="BH872" s="62"/>
      <c r="BI872" s="62"/>
      <c r="BJ872" s="62"/>
      <c r="BK872" s="62"/>
      <c r="BL872" s="62"/>
      <c r="BM872" s="62"/>
      <c r="BN872" s="62"/>
      <c r="BO872" s="62"/>
      <c r="BP872" s="62"/>
      <c r="BQ872" s="62"/>
      <c r="BR872" s="62"/>
      <c r="BS872" s="62"/>
      <c r="BT872" s="62"/>
      <c r="BU872" s="62"/>
      <c r="BV872" s="62"/>
      <c r="BW872" s="62"/>
      <c r="BX872" s="62"/>
      <c r="BY872" s="62"/>
      <c r="BZ872" s="62"/>
      <c r="CA872" s="62"/>
      <c r="CB872" s="62"/>
      <c r="CC872" s="62"/>
      <c r="CD872" s="62"/>
      <c r="CE872" s="62"/>
      <c r="CF872" s="62"/>
      <c r="CG872" s="62"/>
      <c r="CH872" s="62"/>
      <c r="CI872" s="62"/>
      <c r="CJ872" s="62"/>
      <c r="CK872" s="62"/>
      <c r="CL872" s="62"/>
    </row>
    <row r="873" spans="1:90" s="246" customFormat="1" ht="15" customHeight="1">
      <c r="A873" s="617"/>
      <c r="B873" s="577"/>
      <c r="C873" s="578"/>
      <c r="D873" s="577"/>
      <c r="E873" s="578"/>
      <c r="F873" s="582"/>
      <c r="G873" s="13">
        <v>40</v>
      </c>
      <c r="H873" s="296"/>
      <c r="I873" s="83">
        <v>3600</v>
      </c>
      <c r="J873" s="6">
        <f t="shared" si="211"/>
        <v>0</v>
      </c>
      <c r="K873" s="332">
        <f>Итого!$B$17</f>
        <v>0</v>
      </c>
      <c r="L873" s="8">
        <f t="shared" si="212"/>
        <v>3600</v>
      </c>
      <c r="M873" s="8">
        <f t="shared" si="213"/>
        <v>0</v>
      </c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  <c r="AR873" s="62"/>
      <c r="AS873" s="62"/>
      <c r="AT873" s="62"/>
      <c r="AU873" s="62"/>
      <c r="AV873" s="62"/>
      <c r="AW873" s="62"/>
      <c r="AX873" s="62"/>
      <c r="AY873" s="62"/>
      <c r="AZ873" s="62"/>
      <c r="BA873" s="62"/>
      <c r="BB873" s="62"/>
      <c r="BC873" s="62"/>
      <c r="BD873" s="62"/>
      <c r="BE873" s="62"/>
      <c r="BF873" s="62"/>
      <c r="BG873" s="62"/>
      <c r="BH873" s="62"/>
      <c r="BI873" s="62"/>
      <c r="BJ873" s="62"/>
      <c r="BK873" s="62"/>
      <c r="BL873" s="62"/>
      <c r="BM873" s="62"/>
      <c r="BN873" s="62"/>
      <c r="BO873" s="62"/>
      <c r="BP873" s="62"/>
      <c r="BQ873" s="62"/>
      <c r="BR873" s="62"/>
      <c r="BS873" s="62"/>
      <c r="BT873" s="62"/>
      <c r="BU873" s="62"/>
      <c r="BV873" s="62"/>
      <c r="BW873" s="62"/>
      <c r="BX873" s="62"/>
      <c r="BY873" s="62"/>
      <c r="BZ873" s="62"/>
      <c r="CA873" s="62"/>
      <c r="CB873" s="62"/>
      <c r="CC873" s="62"/>
      <c r="CD873" s="62"/>
      <c r="CE873" s="62"/>
      <c r="CF873" s="62"/>
      <c r="CG873" s="62"/>
      <c r="CH873" s="62"/>
      <c r="CI873" s="62"/>
      <c r="CJ873" s="62"/>
      <c r="CK873" s="62"/>
      <c r="CL873" s="62"/>
    </row>
    <row r="874" spans="1:90" s="246" customFormat="1" ht="15" customHeight="1">
      <c r="A874" s="617"/>
      <c r="B874" s="577"/>
      <c r="C874" s="578"/>
      <c r="D874" s="577"/>
      <c r="E874" s="578"/>
      <c r="F874" s="582"/>
      <c r="G874" s="13">
        <v>42</v>
      </c>
      <c r="H874" s="296"/>
      <c r="I874" s="83">
        <v>3600</v>
      </c>
      <c r="J874" s="6">
        <f t="shared" si="211"/>
        <v>0</v>
      </c>
      <c r="K874" s="332">
        <f>Итого!$B$17</f>
        <v>0</v>
      </c>
      <c r="L874" s="8">
        <f t="shared" si="212"/>
        <v>3600</v>
      </c>
      <c r="M874" s="8">
        <f t="shared" si="213"/>
        <v>0</v>
      </c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  <c r="AR874" s="62"/>
      <c r="AS874" s="62"/>
      <c r="AT874" s="62"/>
      <c r="AU874" s="62"/>
      <c r="AV874" s="62"/>
      <c r="AW874" s="62"/>
      <c r="AX874" s="62"/>
      <c r="AY874" s="62"/>
      <c r="AZ874" s="62"/>
      <c r="BA874" s="62"/>
      <c r="BB874" s="62"/>
      <c r="BC874" s="62"/>
      <c r="BD874" s="62"/>
      <c r="BE874" s="62"/>
      <c r="BF874" s="62"/>
      <c r="BG874" s="62"/>
      <c r="BH874" s="62"/>
      <c r="BI874" s="62"/>
      <c r="BJ874" s="62"/>
      <c r="BK874" s="62"/>
      <c r="BL874" s="62"/>
      <c r="BM874" s="62"/>
      <c r="BN874" s="62"/>
      <c r="BO874" s="62"/>
      <c r="BP874" s="62"/>
      <c r="BQ874" s="62"/>
      <c r="BR874" s="62"/>
      <c r="BS874" s="62"/>
      <c r="BT874" s="62"/>
      <c r="BU874" s="62"/>
      <c r="BV874" s="62"/>
      <c r="BW874" s="62"/>
      <c r="BX874" s="62"/>
      <c r="BY874" s="62"/>
      <c r="BZ874" s="62"/>
      <c r="CA874" s="62"/>
      <c r="CB874" s="62"/>
      <c r="CC874" s="62"/>
      <c r="CD874" s="62"/>
      <c r="CE874" s="62"/>
      <c r="CF874" s="62"/>
      <c r="CG874" s="62"/>
      <c r="CH874" s="62"/>
      <c r="CI874" s="62"/>
      <c r="CJ874" s="62"/>
      <c r="CK874" s="62"/>
      <c r="CL874" s="62"/>
    </row>
    <row r="875" spans="1:90" s="246" customFormat="1" ht="15" customHeight="1">
      <c r="A875" s="617"/>
      <c r="B875" s="577"/>
      <c r="C875" s="578"/>
      <c r="D875" s="577"/>
      <c r="E875" s="578"/>
      <c r="F875" s="582"/>
      <c r="G875" s="13">
        <v>44</v>
      </c>
      <c r="H875" s="296"/>
      <c r="I875" s="83">
        <v>3600</v>
      </c>
      <c r="J875" s="6">
        <f t="shared" si="211"/>
        <v>0</v>
      </c>
      <c r="K875" s="332">
        <f>Итого!$B$17</f>
        <v>0</v>
      </c>
      <c r="L875" s="8">
        <f t="shared" si="212"/>
        <v>3600</v>
      </c>
      <c r="M875" s="8">
        <f t="shared" si="213"/>
        <v>0</v>
      </c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  <c r="AR875" s="62"/>
      <c r="AS875" s="62"/>
      <c r="AT875" s="62"/>
      <c r="AU875" s="62"/>
      <c r="AV875" s="62"/>
      <c r="AW875" s="62"/>
      <c r="AX875" s="62"/>
      <c r="AY875" s="62"/>
      <c r="AZ875" s="62"/>
      <c r="BA875" s="62"/>
      <c r="BB875" s="62"/>
      <c r="BC875" s="62"/>
      <c r="BD875" s="62"/>
      <c r="BE875" s="62"/>
      <c r="BF875" s="62"/>
      <c r="BG875" s="62"/>
      <c r="BH875" s="62"/>
      <c r="BI875" s="62"/>
      <c r="BJ875" s="62"/>
      <c r="BK875" s="62"/>
      <c r="BL875" s="62"/>
      <c r="BM875" s="62"/>
      <c r="BN875" s="62"/>
      <c r="BO875" s="62"/>
      <c r="BP875" s="62"/>
      <c r="BQ875" s="62"/>
      <c r="BR875" s="62"/>
      <c r="BS875" s="62"/>
      <c r="BT875" s="62"/>
      <c r="BU875" s="62"/>
      <c r="BV875" s="62"/>
      <c r="BW875" s="62"/>
      <c r="BX875" s="62"/>
      <c r="BY875" s="62"/>
      <c r="BZ875" s="62"/>
      <c r="CA875" s="62"/>
      <c r="CB875" s="62"/>
      <c r="CC875" s="62"/>
      <c r="CD875" s="62"/>
      <c r="CE875" s="62"/>
      <c r="CF875" s="62"/>
      <c r="CG875" s="62"/>
      <c r="CH875" s="62"/>
      <c r="CI875" s="62"/>
      <c r="CJ875" s="62"/>
      <c r="CK875" s="62"/>
      <c r="CL875" s="62"/>
    </row>
    <row r="876" spans="1:90" s="246" customFormat="1" ht="15" customHeight="1">
      <c r="A876" s="617"/>
      <c r="B876" s="577"/>
      <c r="C876" s="578"/>
      <c r="D876" s="577"/>
      <c r="E876" s="578"/>
      <c r="F876" s="582"/>
      <c r="G876" s="13">
        <v>46</v>
      </c>
      <c r="H876" s="296"/>
      <c r="I876" s="83">
        <v>3600</v>
      </c>
      <c r="J876" s="6">
        <f t="shared" si="211"/>
        <v>0</v>
      </c>
      <c r="K876" s="332">
        <f>Итого!$B$17</f>
        <v>0</v>
      </c>
      <c r="L876" s="8">
        <f t="shared" si="212"/>
        <v>3600</v>
      </c>
      <c r="M876" s="8">
        <f t="shared" si="213"/>
        <v>0</v>
      </c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  <c r="AR876" s="62"/>
      <c r="AS876" s="62"/>
      <c r="AT876" s="62"/>
      <c r="AU876" s="62"/>
      <c r="AV876" s="62"/>
      <c r="AW876" s="62"/>
      <c r="AX876" s="62"/>
      <c r="AY876" s="62"/>
      <c r="AZ876" s="62"/>
      <c r="BA876" s="62"/>
      <c r="BB876" s="62"/>
      <c r="BC876" s="62"/>
      <c r="BD876" s="62"/>
      <c r="BE876" s="62"/>
      <c r="BF876" s="62"/>
      <c r="BG876" s="62"/>
      <c r="BH876" s="62"/>
      <c r="BI876" s="62"/>
      <c r="BJ876" s="62"/>
      <c r="BK876" s="62"/>
      <c r="BL876" s="62"/>
      <c r="BM876" s="62"/>
      <c r="BN876" s="62"/>
      <c r="BO876" s="62"/>
      <c r="BP876" s="62"/>
      <c r="BQ876" s="62"/>
      <c r="BR876" s="62"/>
      <c r="BS876" s="62"/>
      <c r="BT876" s="62"/>
      <c r="BU876" s="62"/>
      <c r="BV876" s="62"/>
      <c r="BW876" s="62"/>
      <c r="BX876" s="62"/>
      <c r="BY876" s="62"/>
      <c r="BZ876" s="62"/>
      <c r="CA876" s="62"/>
      <c r="CB876" s="62"/>
      <c r="CC876" s="62"/>
      <c r="CD876" s="62"/>
      <c r="CE876" s="62"/>
      <c r="CF876" s="62"/>
      <c r="CG876" s="62"/>
      <c r="CH876" s="62"/>
      <c r="CI876" s="62"/>
      <c r="CJ876" s="62"/>
      <c r="CK876" s="62"/>
      <c r="CL876" s="62"/>
    </row>
    <row r="877" spans="1:90" s="246" customFormat="1" ht="15" customHeight="1">
      <c r="A877" s="617"/>
      <c r="B877" s="577"/>
      <c r="C877" s="578"/>
      <c r="D877" s="577"/>
      <c r="E877" s="578"/>
      <c r="F877" s="582"/>
      <c r="G877" s="13">
        <v>48</v>
      </c>
      <c r="H877" s="296"/>
      <c r="I877" s="83">
        <v>3600</v>
      </c>
      <c r="J877" s="6">
        <f t="shared" si="211"/>
        <v>0</v>
      </c>
      <c r="K877" s="332">
        <f>Итого!$B$17</f>
        <v>0</v>
      </c>
      <c r="L877" s="8">
        <f t="shared" si="212"/>
        <v>3600</v>
      </c>
      <c r="M877" s="8">
        <f t="shared" si="213"/>
        <v>0</v>
      </c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62"/>
      <c r="AS877" s="62"/>
      <c r="AT877" s="62"/>
      <c r="AU877" s="62"/>
      <c r="AV877" s="62"/>
      <c r="AW877" s="62"/>
      <c r="AX877" s="62"/>
      <c r="AY877" s="62"/>
      <c r="AZ877" s="62"/>
      <c r="BA877" s="62"/>
      <c r="BB877" s="62"/>
      <c r="BC877" s="62"/>
      <c r="BD877" s="62"/>
      <c r="BE877" s="62"/>
      <c r="BF877" s="62"/>
      <c r="BG877" s="62"/>
      <c r="BH877" s="62"/>
      <c r="BI877" s="62"/>
      <c r="BJ877" s="62"/>
      <c r="BK877" s="62"/>
      <c r="BL877" s="62"/>
      <c r="BM877" s="62"/>
      <c r="BN877" s="62"/>
      <c r="BO877" s="62"/>
      <c r="BP877" s="62"/>
      <c r="BQ877" s="62"/>
      <c r="BR877" s="62"/>
      <c r="BS877" s="62"/>
      <c r="BT877" s="62"/>
      <c r="BU877" s="62"/>
      <c r="BV877" s="62"/>
      <c r="BW877" s="62"/>
      <c r="BX877" s="62"/>
      <c r="BY877" s="62"/>
      <c r="BZ877" s="62"/>
      <c r="CA877" s="62"/>
      <c r="CB877" s="62"/>
      <c r="CC877" s="62"/>
      <c r="CD877" s="62"/>
      <c r="CE877" s="62"/>
      <c r="CF877" s="62"/>
      <c r="CG877" s="62"/>
      <c r="CH877" s="62"/>
      <c r="CI877" s="62"/>
      <c r="CJ877" s="62"/>
      <c r="CK877" s="62"/>
      <c r="CL877" s="62"/>
    </row>
    <row r="878" spans="1:90" s="246" customFormat="1" ht="15" customHeight="1">
      <c r="A878" s="617"/>
      <c r="B878" s="577"/>
      <c r="C878" s="578"/>
      <c r="D878" s="577"/>
      <c r="E878" s="578"/>
      <c r="F878" s="582"/>
      <c r="G878" s="13">
        <v>50</v>
      </c>
      <c r="H878" s="296"/>
      <c r="I878" s="83">
        <v>3600</v>
      </c>
      <c r="J878" s="6">
        <f t="shared" si="211"/>
        <v>0</v>
      </c>
      <c r="K878" s="332">
        <f>Итого!$B$17</f>
        <v>0</v>
      </c>
      <c r="L878" s="8">
        <f t="shared" si="212"/>
        <v>3600</v>
      </c>
      <c r="M878" s="8">
        <f t="shared" si="213"/>
        <v>0</v>
      </c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  <c r="AR878" s="62"/>
      <c r="AS878" s="62"/>
      <c r="AT878" s="62"/>
      <c r="AU878" s="62"/>
      <c r="AV878" s="62"/>
      <c r="AW878" s="62"/>
      <c r="AX878" s="62"/>
      <c r="AY878" s="62"/>
      <c r="AZ878" s="62"/>
      <c r="BA878" s="62"/>
      <c r="BB878" s="62"/>
      <c r="BC878" s="62"/>
      <c r="BD878" s="62"/>
      <c r="BE878" s="62"/>
      <c r="BF878" s="62"/>
      <c r="BG878" s="62"/>
      <c r="BH878" s="62"/>
      <c r="BI878" s="62"/>
      <c r="BJ878" s="62"/>
      <c r="BK878" s="62"/>
      <c r="BL878" s="62"/>
      <c r="BM878" s="62"/>
      <c r="BN878" s="62"/>
      <c r="BO878" s="62"/>
      <c r="BP878" s="62"/>
      <c r="BQ878" s="62"/>
      <c r="BR878" s="62"/>
      <c r="BS878" s="62"/>
      <c r="BT878" s="62"/>
      <c r="BU878" s="62"/>
      <c r="BV878" s="62"/>
      <c r="BW878" s="62"/>
      <c r="BX878" s="62"/>
      <c r="BY878" s="62"/>
      <c r="BZ878" s="62"/>
      <c r="CA878" s="62"/>
      <c r="CB878" s="62"/>
      <c r="CC878" s="62"/>
      <c r="CD878" s="62"/>
      <c r="CE878" s="62"/>
      <c r="CF878" s="62"/>
      <c r="CG878" s="62"/>
      <c r="CH878" s="62"/>
      <c r="CI878" s="62"/>
      <c r="CJ878" s="62"/>
      <c r="CK878" s="62"/>
      <c r="CL878" s="62"/>
    </row>
    <row r="879" spans="1:90" s="247" customFormat="1" ht="15" customHeight="1">
      <c r="A879" s="618"/>
      <c r="B879" s="579"/>
      <c r="C879" s="580"/>
      <c r="D879" s="579"/>
      <c r="E879" s="580"/>
      <c r="F879" s="583"/>
      <c r="G879" s="13">
        <v>52</v>
      </c>
      <c r="H879" s="296"/>
      <c r="I879" s="83">
        <v>3600</v>
      </c>
      <c r="J879" s="6">
        <f t="shared" si="211"/>
        <v>0</v>
      </c>
      <c r="K879" s="332">
        <f>Итого!$B$17</f>
        <v>0</v>
      </c>
      <c r="L879" s="8">
        <f t="shared" si="212"/>
        <v>3600</v>
      </c>
      <c r="M879" s="8">
        <f t="shared" si="213"/>
        <v>0</v>
      </c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  <c r="AR879" s="62"/>
      <c r="AS879" s="62"/>
      <c r="AT879" s="62"/>
      <c r="AU879" s="62"/>
      <c r="AV879" s="62"/>
      <c r="AW879" s="62"/>
      <c r="AX879" s="62"/>
      <c r="AY879" s="62"/>
      <c r="AZ879" s="62"/>
      <c r="BA879" s="62"/>
      <c r="BB879" s="62"/>
      <c r="BC879" s="62"/>
      <c r="BD879" s="62"/>
      <c r="BE879" s="62"/>
      <c r="BF879" s="62"/>
      <c r="BG879" s="62"/>
      <c r="BH879" s="62"/>
      <c r="BI879" s="62"/>
      <c r="BJ879" s="62"/>
      <c r="BK879" s="62"/>
      <c r="BL879" s="62"/>
      <c r="BM879" s="62"/>
      <c r="BN879" s="62"/>
      <c r="BO879" s="62"/>
      <c r="BP879" s="62"/>
      <c r="BQ879" s="62"/>
      <c r="BR879" s="62"/>
      <c r="BS879" s="62"/>
      <c r="BT879" s="62"/>
      <c r="BU879" s="62"/>
      <c r="BV879" s="62"/>
      <c r="BW879" s="62"/>
      <c r="BX879" s="62"/>
      <c r="BY879" s="62"/>
      <c r="BZ879" s="62"/>
      <c r="CA879" s="62"/>
      <c r="CB879" s="62"/>
      <c r="CC879" s="62"/>
      <c r="CD879" s="62"/>
      <c r="CE879" s="62"/>
      <c r="CF879" s="62"/>
      <c r="CG879" s="62"/>
      <c r="CH879" s="62"/>
      <c r="CI879" s="62"/>
      <c r="CJ879" s="62"/>
      <c r="CK879" s="62"/>
      <c r="CL879" s="62"/>
    </row>
    <row r="880" spans="1:90" s="247" customFormat="1" ht="15" customHeight="1">
      <c r="A880" s="616" t="s">
        <v>612</v>
      </c>
      <c r="B880" s="620" t="s">
        <v>613</v>
      </c>
      <c r="C880" s="621"/>
      <c r="D880" s="575" t="s">
        <v>601</v>
      </c>
      <c r="E880" s="619"/>
      <c r="F880" s="506"/>
      <c r="G880" s="5"/>
      <c r="H880" s="253">
        <f>SUM(H881:H890)</f>
        <v>0</v>
      </c>
      <c r="I880" s="5"/>
      <c r="J880" s="5">
        <f>SUM(J881:J890)</f>
        <v>0</v>
      </c>
      <c r="K880" s="68"/>
      <c r="L880" s="10"/>
      <c r="M880" s="7">
        <f>SUM(M881:M890)</f>
        <v>0</v>
      </c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  <c r="AP880" s="62"/>
      <c r="AQ880" s="62"/>
      <c r="AR880" s="62"/>
      <c r="AS880" s="62"/>
      <c r="AT880" s="62"/>
      <c r="AU880" s="62"/>
      <c r="AV880" s="62"/>
      <c r="AW880" s="62"/>
      <c r="AX880" s="62"/>
      <c r="AY880" s="62"/>
      <c r="AZ880" s="62"/>
      <c r="BA880" s="62"/>
      <c r="BB880" s="62"/>
      <c r="BC880" s="62"/>
      <c r="BD880" s="62"/>
      <c r="BE880" s="62"/>
      <c r="BF880" s="62"/>
      <c r="BG880" s="62"/>
      <c r="BH880" s="62"/>
      <c r="BI880" s="62"/>
      <c r="BJ880" s="62"/>
      <c r="BK880" s="62"/>
      <c r="BL880" s="62"/>
      <c r="BM880" s="62"/>
      <c r="BN880" s="62"/>
      <c r="BO880" s="62"/>
      <c r="BP880" s="62"/>
      <c r="BQ880" s="62"/>
      <c r="BR880" s="62"/>
      <c r="BS880" s="62"/>
      <c r="BT880" s="62"/>
      <c r="BU880" s="62"/>
      <c r="BV880" s="62"/>
      <c r="BW880" s="62"/>
      <c r="BX880" s="62"/>
      <c r="BY880" s="62"/>
      <c r="BZ880" s="62"/>
      <c r="CA880" s="62"/>
      <c r="CB880" s="62"/>
      <c r="CC880" s="62"/>
      <c r="CD880" s="62"/>
      <c r="CE880" s="62"/>
      <c r="CF880" s="62"/>
      <c r="CG880" s="62"/>
      <c r="CH880" s="62"/>
      <c r="CI880" s="62"/>
      <c r="CJ880" s="62"/>
      <c r="CK880" s="62"/>
      <c r="CL880" s="62"/>
    </row>
    <row r="881" spans="1:90" s="247" customFormat="1" ht="15" customHeight="1">
      <c r="A881" s="617"/>
      <c r="B881" s="622"/>
      <c r="C881" s="623"/>
      <c r="D881" s="577"/>
      <c r="E881" s="578"/>
      <c r="F881" s="582"/>
      <c r="G881" s="13">
        <v>34</v>
      </c>
      <c r="H881" s="296"/>
      <c r="I881" s="83">
        <v>3600</v>
      </c>
      <c r="J881" s="6">
        <f t="shared" ref="J881:J890" si="214">I881*H881</f>
        <v>0</v>
      </c>
      <c r="K881" s="332">
        <f>Итого!$B$17</f>
        <v>0</v>
      </c>
      <c r="L881" s="8">
        <f t="shared" ref="L881:L890" si="215">PRODUCT(I881,1-K881)</f>
        <v>3600</v>
      </c>
      <c r="M881" s="8">
        <f t="shared" ref="M881:M890" si="216">L881*H881</f>
        <v>0</v>
      </c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  <c r="AP881" s="62"/>
      <c r="AQ881" s="62"/>
      <c r="AR881" s="62"/>
      <c r="AS881" s="62"/>
      <c r="AT881" s="62"/>
      <c r="AU881" s="62"/>
      <c r="AV881" s="62"/>
      <c r="AW881" s="62"/>
      <c r="AX881" s="62"/>
      <c r="AY881" s="62"/>
      <c r="AZ881" s="62"/>
      <c r="BA881" s="62"/>
      <c r="BB881" s="62"/>
      <c r="BC881" s="62"/>
      <c r="BD881" s="62"/>
      <c r="BE881" s="62"/>
      <c r="BF881" s="62"/>
      <c r="BG881" s="62"/>
      <c r="BH881" s="62"/>
      <c r="BI881" s="62"/>
      <c r="BJ881" s="62"/>
      <c r="BK881" s="62"/>
      <c r="BL881" s="62"/>
      <c r="BM881" s="62"/>
      <c r="BN881" s="62"/>
      <c r="BO881" s="62"/>
      <c r="BP881" s="62"/>
      <c r="BQ881" s="62"/>
      <c r="BR881" s="62"/>
      <c r="BS881" s="62"/>
      <c r="BT881" s="62"/>
      <c r="BU881" s="62"/>
      <c r="BV881" s="62"/>
      <c r="BW881" s="62"/>
      <c r="BX881" s="62"/>
      <c r="BY881" s="62"/>
      <c r="BZ881" s="62"/>
      <c r="CA881" s="62"/>
      <c r="CB881" s="62"/>
      <c r="CC881" s="62"/>
      <c r="CD881" s="62"/>
      <c r="CE881" s="62"/>
      <c r="CF881" s="62"/>
      <c r="CG881" s="62"/>
      <c r="CH881" s="62"/>
      <c r="CI881" s="62"/>
      <c r="CJ881" s="62"/>
      <c r="CK881" s="62"/>
      <c r="CL881" s="62"/>
    </row>
    <row r="882" spans="1:90" s="247" customFormat="1" ht="15" customHeight="1">
      <c r="A882" s="617"/>
      <c r="B882" s="622"/>
      <c r="C882" s="623"/>
      <c r="D882" s="577"/>
      <c r="E882" s="578"/>
      <c r="F882" s="582"/>
      <c r="G882" s="13">
        <v>36</v>
      </c>
      <c r="H882" s="296"/>
      <c r="I882" s="83">
        <v>3600</v>
      </c>
      <c r="J882" s="6">
        <f t="shared" si="214"/>
        <v>0</v>
      </c>
      <c r="K882" s="332">
        <f>Итого!$B$17</f>
        <v>0</v>
      </c>
      <c r="L882" s="8">
        <f t="shared" si="215"/>
        <v>3600</v>
      </c>
      <c r="M882" s="8">
        <f t="shared" si="216"/>
        <v>0</v>
      </c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  <c r="AP882" s="62"/>
      <c r="AQ882" s="62"/>
      <c r="AR882" s="62"/>
      <c r="AS882" s="62"/>
      <c r="AT882" s="62"/>
      <c r="AU882" s="62"/>
      <c r="AV882" s="62"/>
      <c r="AW882" s="62"/>
      <c r="AX882" s="62"/>
      <c r="AY882" s="62"/>
      <c r="AZ882" s="62"/>
      <c r="BA882" s="62"/>
      <c r="BB882" s="62"/>
      <c r="BC882" s="62"/>
      <c r="BD882" s="62"/>
      <c r="BE882" s="62"/>
      <c r="BF882" s="62"/>
      <c r="BG882" s="62"/>
      <c r="BH882" s="62"/>
      <c r="BI882" s="62"/>
      <c r="BJ882" s="62"/>
      <c r="BK882" s="62"/>
      <c r="BL882" s="62"/>
      <c r="BM882" s="62"/>
      <c r="BN882" s="62"/>
      <c r="BO882" s="62"/>
      <c r="BP882" s="62"/>
      <c r="BQ882" s="62"/>
      <c r="BR882" s="62"/>
      <c r="BS882" s="62"/>
      <c r="BT882" s="62"/>
      <c r="BU882" s="62"/>
      <c r="BV882" s="62"/>
      <c r="BW882" s="62"/>
      <c r="BX882" s="62"/>
      <c r="BY882" s="62"/>
      <c r="BZ882" s="62"/>
      <c r="CA882" s="62"/>
      <c r="CB882" s="62"/>
      <c r="CC882" s="62"/>
      <c r="CD882" s="62"/>
      <c r="CE882" s="62"/>
      <c r="CF882" s="62"/>
      <c r="CG882" s="62"/>
      <c r="CH882" s="62"/>
      <c r="CI882" s="62"/>
      <c r="CJ882" s="62"/>
      <c r="CK882" s="62"/>
      <c r="CL882" s="62"/>
    </row>
    <row r="883" spans="1:90" s="247" customFormat="1" ht="15" customHeight="1">
      <c r="A883" s="617"/>
      <c r="B883" s="622"/>
      <c r="C883" s="623"/>
      <c r="D883" s="577"/>
      <c r="E883" s="578"/>
      <c r="F883" s="582"/>
      <c r="G883" s="13">
        <v>38</v>
      </c>
      <c r="H883" s="296"/>
      <c r="I883" s="83">
        <v>3600</v>
      </c>
      <c r="J883" s="6">
        <f t="shared" si="214"/>
        <v>0</v>
      </c>
      <c r="K883" s="332">
        <f>Итого!$B$17</f>
        <v>0</v>
      </c>
      <c r="L883" s="8">
        <f t="shared" si="215"/>
        <v>3600</v>
      </c>
      <c r="M883" s="8">
        <f t="shared" si="216"/>
        <v>0</v>
      </c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  <c r="AP883" s="62"/>
      <c r="AQ883" s="62"/>
      <c r="AR883" s="62"/>
      <c r="AS883" s="62"/>
      <c r="AT883" s="62"/>
      <c r="AU883" s="62"/>
      <c r="AV883" s="62"/>
      <c r="AW883" s="62"/>
      <c r="AX883" s="62"/>
      <c r="AY883" s="62"/>
      <c r="AZ883" s="62"/>
      <c r="BA883" s="62"/>
      <c r="BB883" s="62"/>
      <c r="BC883" s="62"/>
      <c r="BD883" s="62"/>
      <c r="BE883" s="62"/>
      <c r="BF883" s="62"/>
      <c r="BG883" s="62"/>
      <c r="BH883" s="62"/>
      <c r="BI883" s="62"/>
      <c r="BJ883" s="62"/>
      <c r="BK883" s="62"/>
      <c r="BL883" s="62"/>
      <c r="BM883" s="62"/>
      <c r="BN883" s="62"/>
      <c r="BO883" s="62"/>
      <c r="BP883" s="62"/>
      <c r="BQ883" s="62"/>
      <c r="BR883" s="62"/>
      <c r="BS883" s="62"/>
      <c r="BT883" s="62"/>
      <c r="BU883" s="62"/>
      <c r="BV883" s="62"/>
      <c r="BW883" s="62"/>
      <c r="BX883" s="62"/>
      <c r="BY883" s="62"/>
      <c r="BZ883" s="62"/>
      <c r="CA883" s="62"/>
      <c r="CB883" s="62"/>
      <c r="CC883" s="62"/>
      <c r="CD883" s="62"/>
      <c r="CE883" s="62"/>
      <c r="CF883" s="62"/>
      <c r="CG883" s="62"/>
      <c r="CH883" s="62"/>
      <c r="CI883" s="62"/>
      <c r="CJ883" s="62"/>
      <c r="CK883" s="62"/>
      <c r="CL883" s="62"/>
    </row>
    <row r="884" spans="1:90" s="247" customFormat="1" ht="15" customHeight="1">
      <c r="A884" s="617"/>
      <c r="B884" s="622"/>
      <c r="C884" s="623"/>
      <c r="D884" s="577"/>
      <c r="E884" s="578"/>
      <c r="F884" s="582"/>
      <c r="G884" s="13">
        <v>40</v>
      </c>
      <c r="H884" s="296"/>
      <c r="I884" s="83">
        <v>3600</v>
      </c>
      <c r="J884" s="6">
        <f t="shared" si="214"/>
        <v>0</v>
      </c>
      <c r="K884" s="332">
        <f>Итого!$B$17</f>
        <v>0</v>
      </c>
      <c r="L884" s="8">
        <f t="shared" si="215"/>
        <v>3600</v>
      </c>
      <c r="M884" s="8">
        <f t="shared" si="216"/>
        <v>0</v>
      </c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  <c r="AP884" s="62"/>
      <c r="AQ884" s="62"/>
      <c r="AR884" s="62"/>
      <c r="AS884" s="62"/>
      <c r="AT884" s="62"/>
      <c r="AU884" s="62"/>
      <c r="AV884" s="62"/>
      <c r="AW884" s="62"/>
      <c r="AX884" s="62"/>
      <c r="AY884" s="62"/>
      <c r="AZ884" s="62"/>
      <c r="BA884" s="62"/>
      <c r="BB884" s="62"/>
      <c r="BC884" s="62"/>
      <c r="BD884" s="62"/>
      <c r="BE884" s="62"/>
      <c r="BF884" s="62"/>
      <c r="BG884" s="62"/>
      <c r="BH884" s="62"/>
      <c r="BI884" s="62"/>
      <c r="BJ884" s="62"/>
      <c r="BK884" s="62"/>
      <c r="BL884" s="62"/>
      <c r="BM884" s="62"/>
      <c r="BN884" s="62"/>
      <c r="BO884" s="62"/>
      <c r="BP884" s="62"/>
      <c r="BQ884" s="62"/>
      <c r="BR884" s="62"/>
      <c r="BS884" s="62"/>
      <c r="BT884" s="62"/>
      <c r="BU884" s="62"/>
      <c r="BV884" s="62"/>
      <c r="BW884" s="62"/>
      <c r="BX884" s="62"/>
      <c r="BY884" s="62"/>
      <c r="BZ884" s="62"/>
      <c r="CA884" s="62"/>
      <c r="CB884" s="62"/>
      <c r="CC884" s="62"/>
      <c r="CD884" s="62"/>
      <c r="CE884" s="62"/>
      <c r="CF884" s="62"/>
      <c r="CG884" s="62"/>
      <c r="CH884" s="62"/>
      <c r="CI884" s="62"/>
      <c r="CJ884" s="62"/>
      <c r="CK884" s="62"/>
      <c r="CL884" s="62"/>
    </row>
    <row r="885" spans="1:90" s="247" customFormat="1" ht="15" customHeight="1">
      <c r="A885" s="617"/>
      <c r="B885" s="622"/>
      <c r="C885" s="623"/>
      <c r="D885" s="577"/>
      <c r="E885" s="578"/>
      <c r="F885" s="582"/>
      <c r="G885" s="13">
        <v>42</v>
      </c>
      <c r="H885" s="296"/>
      <c r="I885" s="83">
        <v>3600</v>
      </c>
      <c r="J885" s="6">
        <f t="shared" si="214"/>
        <v>0</v>
      </c>
      <c r="K885" s="332">
        <f>Итого!$B$17</f>
        <v>0</v>
      </c>
      <c r="L885" s="8">
        <f t="shared" si="215"/>
        <v>3600</v>
      </c>
      <c r="M885" s="8">
        <f t="shared" si="216"/>
        <v>0</v>
      </c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  <c r="AP885" s="62"/>
      <c r="AQ885" s="62"/>
      <c r="AR885" s="62"/>
      <c r="AS885" s="62"/>
      <c r="AT885" s="62"/>
      <c r="AU885" s="62"/>
      <c r="AV885" s="62"/>
      <c r="AW885" s="62"/>
      <c r="AX885" s="62"/>
      <c r="AY885" s="62"/>
      <c r="AZ885" s="62"/>
      <c r="BA885" s="62"/>
      <c r="BB885" s="62"/>
      <c r="BC885" s="62"/>
      <c r="BD885" s="62"/>
      <c r="BE885" s="62"/>
      <c r="BF885" s="62"/>
      <c r="BG885" s="62"/>
      <c r="BH885" s="62"/>
      <c r="BI885" s="62"/>
      <c r="BJ885" s="62"/>
      <c r="BK885" s="62"/>
      <c r="BL885" s="62"/>
      <c r="BM885" s="62"/>
      <c r="BN885" s="62"/>
      <c r="BO885" s="62"/>
      <c r="BP885" s="62"/>
      <c r="BQ885" s="62"/>
      <c r="BR885" s="62"/>
      <c r="BS885" s="62"/>
      <c r="BT885" s="62"/>
      <c r="BU885" s="62"/>
      <c r="BV885" s="62"/>
      <c r="BW885" s="62"/>
      <c r="BX885" s="62"/>
      <c r="BY885" s="62"/>
      <c r="BZ885" s="62"/>
      <c r="CA885" s="62"/>
      <c r="CB885" s="62"/>
      <c r="CC885" s="62"/>
      <c r="CD885" s="62"/>
      <c r="CE885" s="62"/>
      <c r="CF885" s="62"/>
      <c r="CG885" s="62"/>
      <c r="CH885" s="62"/>
      <c r="CI885" s="62"/>
      <c r="CJ885" s="62"/>
      <c r="CK885" s="62"/>
      <c r="CL885" s="62"/>
    </row>
    <row r="886" spans="1:90" s="247" customFormat="1" ht="15" customHeight="1">
      <c r="A886" s="617"/>
      <c r="B886" s="622"/>
      <c r="C886" s="623"/>
      <c r="D886" s="577"/>
      <c r="E886" s="578"/>
      <c r="F886" s="582"/>
      <c r="G886" s="13">
        <v>44</v>
      </c>
      <c r="H886" s="296"/>
      <c r="I886" s="83">
        <v>3600</v>
      </c>
      <c r="J886" s="6">
        <f t="shared" si="214"/>
        <v>0</v>
      </c>
      <c r="K886" s="332">
        <f>Итого!$B$17</f>
        <v>0</v>
      </c>
      <c r="L886" s="8">
        <f t="shared" si="215"/>
        <v>3600</v>
      </c>
      <c r="M886" s="8">
        <f t="shared" si="216"/>
        <v>0</v>
      </c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  <c r="AR886" s="62"/>
      <c r="AS886" s="62"/>
      <c r="AT886" s="62"/>
      <c r="AU886" s="62"/>
      <c r="AV886" s="62"/>
      <c r="AW886" s="62"/>
      <c r="AX886" s="62"/>
      <c r="AY886" s="62"/>
      <c r="AZ886" s="62"/>
      <c r="BA886" s="62"/>
      <c r="BB886" s="62"/>
      <c r="BC886" s="62"/>
      <c r="BD886" s="62"/>
      <c r="BE886" s="62"/>
      <c r="BF886" s="62"/>
      <c r="BG886" s="62"/>
      <c r="BH886" s="62"/>
      <c r="BI886" s="62"/>
      <c r="BJ886" s="62"/>
      <c r="BK886" s="62"/>
      <c r="BL886" s="62"/>
      <c r="BM886" s="62"/>
      <c r="BN886" s="62"/>
      <c r="BO886" s="62"/>
      <c r="BP886" s="62"/>
      <c r="BQ886" s="62"/>
      <c r="BR886" s="62"/>
      <c r="BS886" s="62"/>
      <c r="BT886" s="62"/>
      <c r="BU886" s="62"/>
      <c r="BV886" s="62"/>
      <c r="BW886" s="62"/>
      <c r="BX886" s="62"/>
      <c r="BY886" s="62"/>
      <c r="BZ886" s="62"/>
      <c r="CA886" s="62"/>
      <c r="CB886" s="62"/>
      <c r="CC886" s="62"/>
      <c r="CD886" s="62"/>
      <c r="CE886" s="62"/>
      <c r="CF886" s="62"/>
      <c r="CG886" s="62"/>
      <c r="CH886" s="62"/>
      <c r="CI886" s="62"/>
      <c r="CJ886" s="62"/>
      <c r="CK886" s="62"/>
      <c r="CL886" s="62"/>
    </row>
    <row r="887" spans="1:90" s="247" customFormat="1" ht="15" customHeight="1">
      <c r="A887" s="617"/>
      <c r="B887" s="622"/>
      <c r="C887" s="623"/>
      <c r="D887" s="577"/>
      <c r="E887" s="578"/>
      <c r="F887" s="582"/>
      <c r="G887" s="13">
        <v>46</v>
      </c>
      <c r="H887" s="296"/>
      <c r="I887" s="83">
        <v>3600</v>
      </c>
      <c r="J887" s="6">
        <f t="shared" si="214"/>
        <v>0</v>
      </c>
      <c r="K887" s="332">
        <f>Итого!$B$17</f>
        <v>0</v>
      </c>
      <c r="L887" s="8">
        <f t="shared" si="215"/>
        <v>3600</v>
      </c>
      <c r="M887" s="8">
        <f t="shared" si="216"/>
        <v>0</v>
      </c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  <c r="AO887" s="62"/>
      <c r="AP887" s="62"/>
      <c r="AQ887" s="62"/>
      <c r="AR887" s="62"/>
      <c r="AS887" s="62"/>
      <c r="AT887" s="62"/>
      <c r="AU887" s="62"/>
      <c r="AV887" s="62"/>
      <c r="AW887" s="62"/>
      <c r="AX887" s="62"/>
      <c r="AY887" s="62"/>
      <c r="AZ887" s="62"/>
      <c r="BA887" s="62"/>
      <c r="BB887" s="62"/>
      <c r="BC887" s="62"/>
      <c r="BD887" s="62"/>
      <c r="BE887" s="62"/>
      <c r="BF887" s="62"/>
      <c r="BG887" s="62"/>
      <c r="BH887" s="62"/>
      <c r="BI887" s="62"/>
      <c r="BJ887" s="62"/>
      <c r="BK887" s="62"/>
      <c r="BL887" s="62"/>
      <c r="BM887" s="62"/>
      <c r="BN887" s="62"/>
      <c r="BO887" s="62"/>
      <c r="BP887" s="62"/>
      <c r="BQ887" s="62"/>
      <c r="BR887" s="62"/>
      <c r="BS887" s="62"/>
      <c r="BT887" s="62"/>
      <c r="BU887" s="62"/>
      <c r="BV887" s="62"/>
      <c r="BW887" s="62"/>
      <c r="BX887" s="62"/>
      <c r="BY887" s="62"/>
      <c r="BZ887" s="62"/>
      <c r="CA887" s="62"/>
      <c r="CB887" s="62"/>
      <c r="CC887" s="62"/>
      <c r="CD887" s="62"/>
      <c r="CE887" s="62"/>
      <c r="CF887" s="62"/>
      <c r="CG887" s="62"/>
      <c r="CH887" s="62"/>
      <c r="CI887" s="62"/>
      <c r="CJ887" s="62"/>
      <c r="CK887" s="62"/>
      <c r="CL887" s="62"/>
    </row>
    <row r="888" spans="1:90" s="247" customFormat="1" ht="15" customHeight="1">
      <c r="A888" s="617"/>
      <c r="B888" s="622"/>
      <c r="C888" s="623"/>
      <c r="D888" s="577"/>
      <c r="E888" s="578"/>
      <c r="F888" s="582"/>
      <c r="G888" s="13">
        <v>48</v>
      </c>
      <c r="H888" s="296"/>
      <c r="I888" s="83">
        <v>3600</v>
      </c>
      <c r="J888" s="6">
        <f t="shared" si="214"/>
        <v>0</v>
      </c>
      <c r="K888" s="332">
        <f>Итого!$B$17</f>
        <v>0</v>
      </c>
      <c r="L888" s="8">
        <f t="shared" si="215"/>
        <v>3600</v>
      </c>
      <c r="M888" s="8">
        <f t="shared" si="216"/>
        <v>0</v>
      </c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2"/>
      <c r="AP888" s="62"/>
      <c r="AQ888" s="62"/>
      <c r="AR888" s="62"/>
      <c r="AS888" s="62"/>
      <c r="AT888" s="62"/>
      <c r="AU888" s="62"/>
      <c r="AV888" s="62"/>
      <c r="AW888" s="62"/>
      <c r="AX888" s="62"/>
      <c r="AY888" s="62"/>
      <c r="AZ888" s="62"/>
      <c r="BA888" s="62"/>
      <c r="BB888" s="62"/>
      <c r="BC888" s="62"/>
      <c r="BD888" s="62"/>
      <c r="BE888" s="62"/>
      <c r="BF888" s="62"/>
      <c r="BG888" s="62"/>
      <c r="BH888" s="62"/>
      <c r="BI888" s="62"/>
      <c r="BJ888" s="62"/>
      <c r="BK888" s="62"/>
      <c r="BL888" s="62"/>
      <c r="BM888" s="62"/>
      <c r="BN888" s="62"/>
      <c r="BO888" s="62"/>
      <c r="BP888" s="62"/>
      <c r="BQ888" s="62"/>
      <c r="BR888" s="62"/>
      <c r="BS888" s="62"/>
      <c r="BT888" s="62"/>
      <c r="BU888" s="62"/>
      <c r="BV888" s="62"/>
      <c r="BW888" s="62"/>
      <c r="BX888" s="62"/>
      <c r="BY888" s="62"/>
      <c r="BZ888" s="62"/>
      <c r="CA888" s="62"/>
      <c r="CB888" s="62"/>
      <c r="CC888" s="62"/>
      <c r="CD888" s="62"/>
      <c r="CE888" s="62"/>
      <c r="CF888" s="62"/>
      <c r="CG888" s="62"/>
      <c r="CH888" s="62"/>
      <c r="CI888" s="62"/>
      <c r="CJ888" s="62"/>
      <c r="CK888" s="62"/>
      <c r="CL888" s="62"/>
    </row>
    <row r="889" spans="1:90" s="247" customFormat="1" ht="15" customHeight="1">
      <c r="A889" s="617"/>
      <c r="B889" s="622"/>
      <c r="C889" s="623"/>
      <c r="D889" s="577"/>
      <c r="E889" s="578"/>
      <c r="F889" s="582"/>
      <c r="G889" s="13">
        <v>50</v>
      </c>
      <c r="H889" s="296"/>
      <c r="I889" s="83">
        <v>3600</v>
      </c>
      <c r="J889" s="6">
        <f t="shared" si="214"/>
        <v>0</v>
      </c>
      <c r="K889" s="332">
        <f>Итого!$B$17</f>
        <v>0</v>
      </c>
      <c r="L889" s="8">
        <f t="shared" si="215"/>
        <v>3600</v>
      </c>
      <c r="M889" s="8">
        <f t="shared" si="216"/>
        <v>0</v>
      </c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  <c r="AP889" s="62"/>
      <c r="AQ889" s="62"/>
      <c r="AR889" s="62"/>
      <c r="AS889" s="62"/>
      <c r="AT889" s="62"/>
      <c r="AU889" s="62"/>
      <c r="AV889" s="62"/>
      <c r="AW889" s="62"/>
      <c r="AX889" s="62"/>
      <c r="AY889" s="62"/>
      <c r="AZ889" s="62"/>
      <c r="BA889" s="62"/>
      <c r="BB889" s="62"/>
      <c r="BC889" s="62"/>
      <c r="BD889" s="62"/>
      <c r="BE889" s="62"/>
      <c r="BF889" s="62"/>
      <c r="BG889" s="62"/>
      <c r="BH889" s="62"/>
      <c r="BI889" s="62"/>
      <c r="BJ889" s="62"/>
      <c r="BK889" s="62"/>
      <c r="BL889" s="62"/>
      <c r="BM889" s="62"/>
      <c r="BN889" s="62"/>
      <c r="BO889" s="62"/>
      <c r="BP889" s="62"/>
      <c r="BQ889" s="62"/>
      <c r="BR889" s="62"/>
      <c r="BS889" s="62"/>
      <c r="BT889" s="62"/>
      <c r="BU889" s="62"/>
      <c r="BV889" s="62"/>
      <c r="BW889" s="62"/>
      <c r="BX889" s="62"/>
      <c r="BY889" s="62"/>
      <c r="BZ889" s="62"/>
      <c r="CA889" s="62"/>
      <c r="CB889" s="62"/>
      <c r="CC889" s="62"/>
      <c r="CD889" s="62"/>
      <c r="CE889" s="62"/>
      <c r="CF889" s="62"/>
      <c r="CG889" s="62"/>
      <c r="CH889" s="62"/>
      <c r="CI889" s="62"/>
      <c r="CJ889" s="62"/>
      <c r="CK889" s="62"/>
      <c r="CL889" s="62"/>
    </row>
    <row r="890" spans="1:90" s="247" customFormat="1" ht="15" customHeight="1">
      <c r="A890" s="618"/>
      <c r="B890" s="624"/>
      <c r="C890" s="625"/>
      <c r="D890" s="579"/>
      <c r="E890" s="580"/>
      <c r="F890" s="583"/>
      <c r="G890" s="13">
        <v>52</v>
      </c>
      <c r="H890" s="296"/>
      <c r="I890" s="83">
        <v>3600</v>
      </c>
      <c r="J890" s="6">
        <f t="shared" si="214"/>
        <v>0</v>
      </c>
      <c r="K890" s="332">
        <f>Итого!$B$17</f>
        <v>0</v>
      </c>
      <c r="L890" s="8">
        <f t="shared" si="215"/>
        <v>3600</v>
      </c>
      <c r="M890" s="8">
        <f t="shared" si="216"/>
        <v>0</v>
      </c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  <c r="AP890" s="62"/>
      <c r="AQ890" s="62"/>
      <c r="AR890" s="62"/>
      <c r="AS890" s="62"/>
      <c r="AT890" s="62"/>
      <c r="AU890" s="62"/>
      <c r="AV890" s="62"/>
      <c r="AW890" s="62"/>
      <c r="AX890" s="62"/>
      <c r="AY890" s="62"/>
      <c r="AZ890" s="62"/>
      <c r="BA890" s="62"/>
      <c r="BB890" s="62"/>
      <c r="BC890" s="62"/>
      <c r="BD890" s="62"/>
      <c r="BE890" s="62"/>
      <c r="BF890" s="62"/>
      <c r="BG890" s="62"/>
      <c r="BH890" s="62"/>
      <c r="BI890" s="62"/>
      <c r="BJ890" s="62"/>
      <c r="BK890" s="62"/>
      <c r="BL890" s="62"/>
      <c r="BM890" s="62"/>
      <c r="BN890" s="62"/>
      <c r="BO890" s="62"/>
      <c r="BP890" s="62"/>
      <c r="BQ890" s="62"/>
      <c r="BR890" s="62"/>
      <c r="BS890" s="62"/>
      <c r="BT890" s="62"/>
      <c r="BU890" s="62"/>
      <c r="BV890" s="62"/>
      <c r="BW890" s="62"/>
      <c r="BX890" s="62"/>
      <c r="BY890" s="62"/>
      <c r="BZ890" s="62"/>
      <c r="CA890" s="62"/>
      <c r="CB890" s="62"/>
      <c r="CC890" s="62"/>
      <c r="CD890" s="62"/>
      <c r="CE890" s="62"/>
      <c r="CF890" s="62"/>
      <c r="CG890" s="62"/>
      <c r="CH890" s="62"/>
      <c r="CI890" s="62"/>
      <c r="CJ890" s="62"/>
      <c r="CK890" s="62"/>
      <c r="CL890" s="62"/>
    </row>
    <row r="891" spans="1:90" s="247" customFormat="1" ht="15" customHeight="1">
      <c r="A891" s="616" t="s">
        <v>611</v>
      </c>
      <c r="B891" s="620" t="s">
        <v>610</v>
      </c>
      <c r="C891" s="621"/>
      <c r="D891" s="575" t="s">
        <v>601</v>
      </c>
      <c r="E891" s="619"/>
      <c r="F891" s="506"/>
      <c r="G891" s="5"/>
      <c r="H891" s="253">
        <f>SUM(H892:H901)</f>
        <v>0</v>
      </c>
      <c r="I891" s="5"/>
      <c r="J891" s="5">
        <f>SUM(J892:J901)</f>
        <v>0</v>
      </c>
      <c r="K891" s="68"/>
      <c r="L891" s="10"/>
      <c r="M891" s="7">
        <f>SUM(M892:M901)</f>
        <v>0</v>
      </c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  <c r="AP891" s="62"/>
      <c r="AQ891" s="62"/>
      <c r="AR891" s="62"/>
      <c r="AS891" s="62"/>
      <c r="AT891" s="62"/>
      <c r="AU891" s="62"/>
      <c r="AV891" s="62"/>
      <c r="AW891" s="62"/>
      <c r="AX891" s="62"/>
      <c r="AY891" s="62"/>
      <c r="AZ891" s="62"/>
      <c r="BA891" s="62"/>
      <c r="BB891" s="62"/>
      <c r="BC891" s="62"/>
      <c r="BD891" s="62"/>
      <c r="BE891" s="62"/>
      <c r="BF891" s="62"/>
      <c r="BG891" s="62"/>
      <c r="BH891" s="62"/>
      <c r="BI891" s="62"/>
      <c r="BJ891" s="62"/>
      <c r="BK891" s="62"/>
      <c r="BL891" s="62"/>
      <c r="BM891" s="62"/>
      <c r="BN891" s="62"/>
      <c r="BO891" s="62"/>
      <c r="BP891" s="62"/>
      <c r="BQ891" s="62"/>
      <c r="BR891" s="62"/>
      <c r="BS891" s="62"/>
      <c r="BT891" s="62"/>
      <c r="BU891" s="62"/>
      <c r="BV891" s="62"/>
      <c r="BW891" s="62"/>
      <c r="BX891" s="62"/>
      <c r="BY891" s="62"/>
      <c r="BZ891" s="62"/>
      <c r="CA891" s="62"/>
      <c r="CB891" s="62"/>
      <c r="CC891" s="62"/>
      <c r="CD891" s="62"/>
      <c r="CE891" s="62"/>
      <c r="CF891" s="62"/>
      <c r="CG891" s="62"/>
      <c r="CH891" s="62"/>
      <c r="CI891" s="62"/>
      <c r="CJ891" s="62"/>
      <c r="CK891" s="62"/>
      <c r="CL891" s="62"/>
    </row>
    <row r="892" spans="1:90" s="247" customFormat="1" ht="15" customHeight="1">
      <c r="A892" s="617"/>
      <c r="B892" s="622"/>
      <c r="C892" s="623"/>
      <c r="D892" s="577"/>
      <c r="E892" s="578"/>
      <c r="F892" s="582"/>
      <c r="G892" s="13">
        <v>34</v>
      </c>
      <c r="H892" s="296"/>
      <c r="I892" s="83">
        <v>3600</v>
      </c>
      <c r="J892" s="6">
        <f t="shared" ref="J892:J901" si="217">I892*H892</f>
        <v>0</v>
      </c>
      <c r="K892" s="332">
        <f>Итого!$B$17</f>
        <v>0</v>
      </c>
      <c r="L892" s="8">
        <f t="shared" ref="L892:L901" si="218">PRODUCT(I892,1-K892)</f>
        <v>3600</v>
      </c>
      <c r="M892" s="8">
        <f t="shared" ref="M892:M901" si="219">L892*H892</f>
        <v>0</v>
      </c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  <c r="AP892" s="62"/>
      <c r="AQ892" s="62"/>
      <c r="AR892" s="62"/>
      <c r="AS892" s="62"/>
      <c r="AT892" s="62"/>
      <c r="AU892" s="62"/>
      <c r="AV892" s="62"/>
      <c r="AW892" s="62"/>
      <c r="AX892" s="62"/>
      <c r="AY892" s="62"/>
      <c r="AZ892" s="62"/>
      <c r="BA892" s="62"/>
      <c r="BB892" s="62"/>
      <c r="BC892" s="62"/>
      <c r="BD892" s="62"/>
      <c r="BE892" s="62"/>
      <c r="BF892" s="62"/>
      <c r="BG892" s="62"/>
      <c r="BH892" s="62"/>
      <c r="BI892" s="62"/>
      <c r="BJ892" s="62"/>
      <c r="BK892" s="62"/>
      <c r="BL892" s="62"/>
      <c r="BM892" s="62"/>
      <c r="BN892" s="62"/>
      <c r="BO892" s="62"/>
      <c r="BP892" s="62"/>
      <c r="BQ892" s="62"/>
      <c r="BR892" s="62"/>
      <c r="BS892" s="62"/>
      <c r="BT892" s="62"/>
      <c r="BU892" s="62"/>
      <c r="BV892" s="62"/>
      <c r="BW892" s="62"/>
      <c r="BX892" s="62"/>
      <c r="BY892" s="62"/>
      <c r="BZ892" s="62"/>
      <c r="CA892" s="62"/>
      <c r="CB892" s="62"/>
      <c r="CC892" s="62"/>
      <c r="CD892" s="62"/>
      <c r="CE892" s="62"/>
      <c r="CF892" s="62"/>
      <c r="CG892" s="62"/>
      <c r="CH892" s="62"/>
      <c r="CI892" s="62"/>
      <c r="CJ892" s="62"/>
      <c r="CK892" s="62"/>
      <c r="CL892" s="62"/>
    </row>
    <row r="893" spans="1:90" s="247" customFormat="1" ht="15" customHeight="1">
      <c r="A893" s="617"/>
      <c r="B893" s="622"/>
      <c r="C893" s="623"/>
      <c r="D893" s="577"/>
      <c r="E893" s="578"/>
      <c r="F893" s="582"/>
      <c r="G893" s="13">
        <v>36</v>
      </c>
      <c r="H893" s="296"/>
      <c r="I893" s="83">
        <v>3600</v>
      </c>
      <c r="J893" s="6">
        <f t="shared" si="217"/>
        <v>0</v>
      </c>
      <c r="K893" s="332">
        <f>Итого!$B$17</f>
        <v>0</v>
      </c>
      <c r="L893" s="8">
        <f t="shared" si="218"/>
        <v>3600</v>
      </c>
      <c r="M893" s="8">
        <f t="shared" si="219"/>
        <v>0</v>
      </c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  <c r="AP893" s="62"/>
      <c r="AQ893" s="62"/>
      <c r="AR893" s="62"/>
      <c r="AS893" s="62"/>
      <c r="AT893" s="62"/>
      <c r="AU893" s="62"/>
      <c r="AV893" s="62"/>
      <c r="AW893" s="62"/>
      <c r="AX893" s="62"/>
      <c r="AY893" s="62"/>
      <c r="AZ893" s="62"/>
      <c r="BA893" s="62"/>
      <c r="BB893" s="62"/>
      <c r="BC893" s="62"/>
      <c r="BD893" s="62"/>
      <c r="BE893" s="62"/>
      <c r="BF893" s="62"/>
      <c r="BG893" s="62"/>
      <c r="BH893" s="62"/>
      <c r="BI893" s="62"/>
      <c r="BJ893" s="62"/>
      <c r="BK893" s="62"/>
      <c r="BL893" s="62"/>
      <c r="BM893" s="62"/>
      <c r="BN893" s="62"/>
      <c r="BO893" s="62"/>
      <c r="BP893" s="62"/>
      <c r="BQ893" s="62"/>
      <c r="BR893" s="62"/>
      <c r="BS893" s="62"/>
      <c r="BT893" s="62"/>
      <c r="BU893" s="62"/>
      <c r="BV893" s="62"/>
      <c r="BW893" s="62"/>
      <c r="BX893" s="62"/>
      <c r="BY893" s="62"/>
      <c r="BZ893" s="62"/>
      <c r="CA893" s="62"/>
      <c r="CB893" s="62"/>
      <c r="CC893" s="62"/>
      <c r="CD893" s="62"/>
      <c r="CE893" s="62"/>
      <c r="CF893" s="62"/>
      <c r="CG893" s="62"/>
      <c r="CH893" s="62"/>
      <c r="CI893" s="62"/>
      <c r="CJ893" s="62"/>
      <c r="CK893" s="62"/>
      <c r="CL893" s="62"/>
    </row>
    <row r="894" spans="1:90" s="247" customFormat="1" ht="15" customHeight="1">
      <c r="A894" s="617"/>
      <c r="B894" s="622"/>
      <c r="C894" s="623"/>
      <c r="D894" s="577"/>
      <c r="E894" s="578"/>
      <c r="F894" s="582"/>
      <c r="G894" s="13">
        <v>38</v>
      </c>
      <c r="H894" s="296"/>
      <c r="I894" s="83">
        <v>3600</v>
      </c>
      <c r="J894" s="6">
        <f t="shared" si="217"/>
        <v>0</v>
      </c>
      <c r="K894" s="332">
        <f>Итого!$B$17</f>
        <v>0</v>
      </c>
      <c r="L894" s="8">
        <f t="shared" si="218"/>
        <v>3600</v>
      </c>
      <c r="M894" s="8">
        <f t="shared" si="219"/>
        <v>0</v>
      </c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  <c r="AP894" s="62"/>
      <c r="AQ894" s="62"/>
      <c r="AR894" s="62"/>
      <c r="AS894" s="62"/>
      <c r="AT894" s="62"/>
      <c r="AU894" s="62"/>
      <c r="AV894" s="62"/>
      <c r="AW894" s="62"/>
      <c r="AX894" s="62"/>
      <c r="AY894" s="62"/>
      <c r="AZ894" s="62"/>
      <c r="BA894" s="62"/>
      <c r="BB894" s="62"/>
      <c r="BC894" s="62"/>
      <c r="BD894" s="62"/>
      <c r="BE894" s="62"/>
      <c r="BF894" s="62"/>
      <c r="BG894" s="62"/>
      <c r="BH894" s="62"/>
      <c r="BI894" s="62"/>
      <c r="BJ894" s="62"/>
      <c r="BK894" s="62"/>
      <c r="BL894" s="62"/>
      <c r="BM894" s="62"/>
      <c r="BN894" s="62"/>
      <c r="BO894" s="62"/>
      <c r="BP894" s="62"/>
      <c r="BQ894" s="62"/>
      <c r="BR894" s="62"/>
      <c r="BS894" s="62"/>
      <c r="BT894" s="62"/>
      <c r="BU894" s="62"/>
      <c r="BV894" s="62"/>
      <c r="BW894" s="62"/>
      <c r="BX894" s="62"/>
      <c r="BY894" s="62"/>
      <c r="BZ894" s="62"/>
      <c r="CA894" s="62"/>
      <c r="CB894" s="62"/>
      <c r="CC894" s="62"/>
      <c r="CD894" s="62"/>
      <c r="CE894" s="62"/>
      <c r="CF894" s="62"/>
      <c r="CG894" s="62"/>
      <c r="CH894" s="62"/>
      <c r="CI894" s="62"/>
      <c r="CJ894" s="62"/>
      <c r="CK894" s="62"/>
      <c r="CL894" s="62"/>
    </row>
    <row r="895" spans="1:90" s="247" customFormat="1" ht="15" customHeight="1">
      <c r="A895" s="617"/>
      <c r="B895" s="622"/>
      <c r="C895" s="623"/>
      <c r="D895" s="577"/>
      <c r="E895" s="578"/>
      <c r="F895" s="582"/>
      <c r="G895" s="13">
        <v>40</v>
      </c>
      <c r="H895" s="296"/>
      <c r="I895" s="83">
        <v>3600</v>
      </c>
      <c r="J895" s="6">
        <f t="shared" si="217"/>
        <v>0</v>
      </c>
      <c r="K895" s="332">
        <f>Итого!$B$17</f>
        <v>0</v>
      </c>
      <c r="L895" s="8">
        <f t="shared" si="218"/>
        <v>3600</v>
      </c>
      <c r="M895" s="8">
        <f t="shared" si="219"/>
        <v>0</v>
      </c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  <c r="AP895" s="62"/>
      <c r="AQ895" s="62"/>
      <c r="AR895" s="62"/>
      <c r="AS895" s="62"/>
      <c r="AT895" s="62"/>
      <c r="AU895" s="62"/>
      <c r="AV895" s="62"/>
      <c r="AW895" s="62"/>
      <c r="AX895" s="62"/>
      <c r="AY895" s="62"/>
      <c r="AZ895" s="62"/>
      <c r="BA895" s="62"/>
      <c r="BB895" s="62"/>
      <c r="BC895" s="62"/>
      <c r="BD895" s="62"/>
      <c r="BE895" s="62"/>
      <c r="BF895" s="62"/>
      <c r="BG895" s="62"/>
      <c r="BH895" s="62"/>
      <c r="BI895" s="62"/>
      <c r="BJ895" s="62"/>
      <c r="BK895" s="62"/>
      <c r="BL895" s="62"/>
      <c r="BM895" s="62"/>
      <c r="BN895" s="62"/>
      <c r="BO895" s="62"/>
      <c r="BP895" s="62"/>
      <c r="BQ895" s="62"/>
      <c r="BR895" s="62"/>
      <c r="BS895" s="62"/>
      <c r="BT895" s="62"/>
      <c r="BU895" s="62"/>
      <c r="BV895" s="62"/>
      <c r="BW895" s="62"/>
      <c r="BX895" s="62"/>
      <c r="BY895" s="62"/>
      <c r="BZ895" s="62"/>
      <c r="CA895" s="62"/>
      <c r="CB895" s="62"/>
      <c r="CC895" s="62"/>
      <c r="CD895" s="62"/>
      <c r="CE895" s="62"/>
      <c r="CF895" s="62"/>
      <c r="CG895" s="62"/>
      <c r="CH895" s="62"/>
      <c r="CI895" s="62"/>
      <c r="CJ895" s="62"/>
      <c r="CK895" s="62"/>
      <c r="CL895" s="62"/>
    </row>
    <row r="896" spans="1:90" s="247" customFormat="1" ht="15" customHeight="1">
      <c r="A896" s="617"/>
      <c r="B896" s="622"/>
      <c r="C896" s="623"/>
      <c r="D896" s="577"/>
      <c r="E896" s="578"/>
      <c r="F896" s="582"/>
      <c r="G896" s="13">
        <v>42</v>
      </c>
      <c r="H896" s="296"/>
      <c r="I896" s="83">
        <v>3600</v>
      </c>
      <c r="J896" s="6">
        <f t="shared" si="217"/>
        <v>0</v>
      </c>
      <c r="K896" s="332">
        <f>Итого!$B$17</f>
        <v>0</v>
      </c>
      <c r="L896" s="8">
        <f t="shared" si="218"/>
        <v>3600</v>
      </c>
      <c r="M896" s="8">
        <f t="shared" si="219"/>
        <v>0</v>
      </c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  <c r="AP896" s="62"/>
      <c r="AQ896" s="62"/>
      <c r="AR896" s="62"/>
      <c r="AS896" s="62"/>
      <c r="AT896" s="62"/>
      <c r="AU896" s="62"/>
      <c r="AV896" s="62"/>
      <c r="AW896" s="62"/>
      <c r="AX896" s="62"/>
      <c r="AY896" s="62"/>
      <c r="AZ896" s="62"/>
      <c r="BA896" s="62"/>
      <c r="BB896" s="62"/>
      <c r="BC896" s="62"/>
      <c r="BD896" s="62"/>
      <c r="BE896" s="62"/>
      <c r="BF896" s="62"/>
      <c r="BG896" s="62"/>
      <c r="BH896" s="62"/>
      <c r="BI896" s="62"/>
      <c r="BJ896" s="62"/>
      <c r="BK896" s="62"/>
      <c r="BL896" s="62"/>
      <c r="BM896" s="62"/>
      <c r="BN896" s="62"/>
      <c r="BO896" s="62"/>
      <c r="BP896" s="62"/>
      <c r="BQ896" s="62"/>
      <c r="BR896" s="62"/>
      <c r="BS896" s="62"/>
      <c r="BT896" s="62"/>
      <c r="BU896" s="62"/>
      <c r="BV896" s="62"/>
      <c r="BW896" s="62"/>
      <c r="BX896" s="62"/>
      <c r="BY896" s="62"/>
      <c r="BZ896" s="62"/>
      <c r="CA896" s="62"/>
      <c r="CB896" s="62"/>
      <c r="CC896" s="62"/>
      <c r="CD896" s="62"/>
      <c r="CE896" s="62"/>
      <c r="CF896" s="62"/>
      <c r="CG896" s="62"/>
      <c r="CH896" s="62"/>
      <c r="CI896" s="62"/>
      <c r="CJ896" s="62"/>
      <c r="CK896" s="62"/>
      <c r="CL896" s="62"/>
    </row>
    <row r="897" spans="1:90" s="247" customFormat="1" ht="15" customHeight="1">
      <c r="A897" s="617"/>
      <c r="B897" s="622"/>
      <c r="C897" s="623"/>
      <c r="D897" s="577"/>
      <c r="E897" s="578"/>
      <c r="F897" s="582"/>
      <c r="G897" s="13">
        <v>44</v>
      </c>
      <c r="H897" s="296"/>
      <c r="I897" s="83">
        <v>3600</v>
      </c>
      <c r="J897" s="6">
        <f t="shared" si="217"/>
        <v>0</v>
      </c>
      <c r="K897" s="332">
        <f>Итого!$B$17</f>
        <v>0</v>
      </c>
      <c r="L897" s="8">
        <f t="shared" si="218"/>
        <v>3600</v>
      </c>
      <c r="M897" s="8">
        <f t="shared" si="219"/>
        <v>0</v>
      </c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  <c r="AP897" s="62"/>
      <c r="AQ897" s="62"/>
      <c r="AR897" s="62"/>
      <c r="AS897" s="62"/>
      <c r="AT897" s="62"/>
      <c r="AU897" s="62"/>
      <c r="AV897" s="62"/>
      <c r="AW897" s="62"/>
      <c r="AX897" s="62"/>
      <c r="AY897" s="62"/>
      <c r="AZ897" s="62"/>
      <c r="BA897" s="62"/>
      <c r="BB897" s="62"/>
      <c r="BC897" s="62"/>
      <c r="BD897" s="62"/>
      <c r="BE897" s="62"/>
      <c r="BF897" s="62"/>
      <c r="BG897" s="62"/>
      <c r="BH897" s="62"/>
      <c r="BI897" s="62"/>
      <c r="BJ897" s="62"/>
      <c r="BK897" s="62"/>
      <c r="BL897" s="62"/>
      <c r="BM897" s="62"/>
      <c r="BN897" s="62"/>
      <c r="BO897" s="62"/>
      <c r="BP897" s="62"/>
      <c r="BQ897" s="62"/>
      <c r="BR897" s="62"/>
      <c r="BS897" s="62"/>
      <c r="BT897" s="62"/>
      <c r="BU897" s="62"/>
      <c r="BV897" s="62"/>
      <c r="BW897" s="62"/>
      <c r="BX897" s="62"/>
      <c r="BY897" s="62"/>
      <c r="BZ897" s="62"/>
      <c r="CA897" s="62"/>
      <c r="CB897" s="62"/>
      <c r="CC897" s="62"/>
      <c r="CD897" s="62"/>
      <c r="CE897" s="62"/>
      <c r="CF897" s="62"/>
      <c r="CG897" s="62"/>
      <c r="CH897" s="62"/>
      <c r="CI897" s="62"/>
      <c r="CJ897" s="62"/>
      <c r="CK897" s="62"/>
      <c r="CL897" s="62"/>
    </row>
    <row r="898" spans="1:90" s="247" customFormat="1" ht="15" customHeight="1">
      <c r="A898" s="617"/>
      <c r="B898" s="622"/>
      <c r="C898" s="623"/>
      <c r="D898" s="577"/>
      <c r="E898" s="578"/>
      <c r="F898" s="582"/>
      <c r="G898" s="13">
        <v>46</v>
      </c>
      <c r="H898" s="296"/>
      <c r="I898" s="83">
        <v>3600</v>
      </c>
      <c r="J898" s="6">
        <f t="shared" si="217"/>
        <v>0</v>
      </c>
      <c r="K898" s="332">
        <f>Итого!$B$17</f>
        <v>0</v>
      </c>
      <c r="L898" s="8">
        <f t="shared" si="218"/>
        <v>3600</v>
      </c>
      <c r="M898" s="8">
        <f t="shared" si="219"/>
        <v>0</v>
      </c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  <c r="AP898" s="62"/>
      <c r="AQ898" s="62"/>
      <c r="AR898" s="62"/>
      <c r="AS898" s="62"/>
      <c r="AT898" s="62"/>
      <c r="AU898" s="62"/>
      <c r="AV898" s="62"/>
      <c r="AW898" s="62"/>
      <c r="AX898" s="62"/>
      <c r="AY898" s="62"/>
      <c r="AZ898" s="62"/>
      <c r="BA898" s="62"/>
      <c r="BB898" s="62"/>
      <c r="BC898" s="62"/>
      <c r="BD898" s="62"/>
      <c r="BE898" s="62"/>
      <c r="BF898" s="62"/>
      <c r="BG898" s="62"/>
      <c r="BH898" s="62"/>
      <c r="BI898" s="62"/>
      <c r="BJ898" s="62"/>
      <c r="BK898" s="62"/>
      <c r="BL898" s="62"/>
      <c r="BM898" s="62"/>
      <c r="BN898" s="62"/>
      <c r="BO898" s="62"/>
      <c r="BP898" s="62"/>
      <c r="BQ898" s="62"/>
      <c r="BR898" s="62"/>
      <c r="BS898" s="62"/>
      <c r="BT898" s="62"/>
      <c r="BU898" s="62"/>
      <c r="BV898" s="62"/>
      <c r="BW898" s="62"/>
      <c r="BX898" s="62"/>
      <c r="BY898" s="62"/>
      <c r="BZ898" s="62"/>
      <c r="CA898" s="62"/>
      <c r="CB898" s="62"/>
      <c r="CC898" s="62"/>
      <c r="CD898" s="62"/>
      <c r="CE898" s="62"/>
      <c r="CF898" s="62"/>
      <c r="CG898" s="62"/>
      <c r="CH898" s="62"/>
      <c r="CI898" s="62"/>
      <c r="CJ898" s="62"/>
      <c r="CK898" s="62"/>
      <c r="CL898" s="62"/>
    </row>
    <row r="899" spans="1:90" s="247" customFormat="1" ht="15" customHeight="1">
      <c r="A899" s="617"/>
      <c r="B899" s="622"/>
      <c r="C899" s="623"/>
      <c r="D899" s="577"/>
      <c r="E899" s="578"/>
      <c r="F899" s="582"/>
      <c r="G899" s="13">
        <v>48</v>
      </c>
      <c r="H899" s="296"/>
      <c r="I899" s="83">
        <v>3600</v>
      </c>
      <c r="J899" s="6">
        <f t="shared" si="217"/>
        <v>0</v>
      </c>
      <c r="K899" s="332">
        <f>Итого!$B$17</f>
        <v>0</v>
      </c>
      <c r="L899" s="8">
        <f t="shared" si="218"/>
        <v>3600</v>
      </c>
      <c r="M899" s="8">
        <f t="shared" si="219"/>
        <v>0</v>
      </c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  <c r="AO899" s="62"/>
      <c r="AP899" s="62"/>
      <c r="AQ899" s="62"/>
      <c r="AR899" s="62"/>
      <c r="AS899" s="62"/>
      <c r="AT899" s="62"/>
      <c r="AU899" s="62"/>
      <c r="AV899" s="62"/>
      <c r="AW899" s="62"/>
      <c r="AX899" s="62"/>
      <c r="AY899" s="62"/>
      <c r="AZ899" s="62"/>
      <c r="BA899" s="62"/>
      <c r="BB899" s="62"/>
      <c r="BC899" s="62"/>
      <c r="BD899" s="62"/>
      <c r="BE899" s="62"/>
      <c r="BF899" s="62"/>
      <c r="BG899" s="62"/>
      <c r="BH899" s="62"/>
      <c r="BI899" s="62"/>
      <c r="BJ899" s="62"/>
      <c r="BK899" s="62"/>
      <c r="BL899" s="62"/>
      <c r="BM899" s="62"/>
      <c r="BN899" s="62"/>
      <c r="BO899" s="62"/>
      <c r="BP899" s="62"/>
      <c r="BQ899" s="62"/>
      <c r="BR899" s="62"/>
      <c r="BS899" s="62"/>
      <c r="BT899" s="62"/>
      <c r="BU899" s="62"/>
      <c r="BV899" s="62"/>
      <c r="BW899" s="62"/>
      <c r="BX899" s="62"/>
      <c r="BY899" s="62"/>
      <c r="BZ899" s="62"/>
      <c r="CA899" s="62"/>
      <c r="CB899" s="62"/>
      <c r="CC899" s="62"/>
      <c r="CD899" s="62"/>
      <c r="CE899" s="62"/>
      <c r="CF899" s="62"/>
      <c r="CG899" s="62"/>
      <c r="CH899" s="62"/>
      <c r="CI899" s="62"/>
      <c r="CJ899" s="62"/>
      <c r="CK899" s="62"/>
      <c r="CL899" s="62"/>
    </row>
    <row r="900" spans="1:90" s="247" customFormat="1" ht="15" customHeight="1">
      <c r="A900" s="617"/>
      <c r="B900" s="622"/>
      <c r="C900" s="623"/>
      <c r="D900" s="577"/>
      <c r="E900" s="578"/>
      <c r="F900" s="582"/>
      <c r="G900" s="13">
        <v>50</v>
      </c>
      <c r="H900" s="296"/>
      <c r="I900" s="83">
        <v>3600</v>
      </c>
      <c r="J900" s="6">
        <f t="shared" si="217"/>
        <v>0</v>
      </c>
      <c r="K900" s="332">
        <f>Итого!$B$17</f>
        <v>0</v>
      </c>
      <c r="L900" s="8">
        <f t="shared" si="218"/>
        <v>3600</v>
      </c>
      <c r="M900" s="8">
        <f t="shared" si="219"/>
        <v>0</v>
      </c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  <c r="AO900" s="62"/>
      <c r="AP900" s="62"/>
      <c r="AQ900" s="62"/>
      <c r="AR900" s="62"/>
      <c r="AS900" s="62"/>
      <c r="AT900" s="62"/>
      <c r="AU900" s="62"/>
      <c r="AV900" s="62"/>
      <c r="AW900" s="62"/>
      <c r="AX900" s="62"/>
      <c r="AY900" s="62"/>
      <c r="AZ900" s="62"/>
      <c r="BA900" s="62"/>
      <c r="BB900" s="62"/>
      <c r="BC900" s="62"/>
      <c r="BD900" s="62"/>
      <c r="BE900" s="62"/>
      <c r="BF900" s="62"/>
      <c r="BG900" s="62"/>
      <c r="BH900" s="62"/>
      <c r="BI900" s="62"/>
      <c r="BJ900" s="62"/>
      <c r="BK900" s="62"/>
      <c r="BL900" s="62"/>
      <c r="BM900" s="62"/>
      <c r="BN900" s="62"/>
      <c r="BO900" s="62"/>
      <c r="BP900" s="62"/>
      <c r="BQ900" s="62"/>
      <c r="BR900" s="62"/>
      <c r="BS900" s="62"/>
      <c r="BT900" s="62"/>
      <c r="BU900" s="62"/>
      <c r="BV900" s="62"/>
      <c r="BW900" s="62"/>
      <c r="BX900" s="62"/>
      <c r="BY900" s="62"/>
      <c r="BZ900" s="62"/>
      <c r="CA900" s="62"/>
      <c r="CB900" s="62"/>
      <c r="CC900" s="62"/>
      <c r="CD900" s="62"/>
      <c r="CE900" s="62"/>
      <c r="CF900" s="62"/>
      <c r="CG900" s="62"/>
      <c r="CH900" s="62"/>
      <c r="CI900" s="62"/>
      <c r="CJ900" s="62"/>
      <c r="CK900" s="62"/>
      <c r="CL900" s="62"/>
    </row>
    <row r="901" spans="1:90" s="247" customFormat="1" ht="15" customHeight="1">
      <c r="A901" s="618"/>
      <c r="B901" s="624"/>
      <c r="C901" s="625"/>
      <c r="D901" s="579"/>
      <c r="E901" s="580"/>
      <c r="F901" s="583"/>
      <c r="G901" s="13">
        <v>52</v>
      </c>
      <c r="H901" s="296"/>
      <c r="I901" s="83">
        <v>3600</v>
      </c>
      <c r="J901" s="6">
        <f t="shared" si="217"/>
        <v>0</v>
      </c>
      <c r="K901" s="332">
        <f>Итого!$B$17</f>
        <v>0</v>
      </c>
      <c r="L901" s="8">
        <f t="shared" si="218"/>
        <v>3600</v>
      </c>
      <c r="M901" s="8">
        <f t="shared" si="219"/>
        <v>0</v>
      </c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  <c r="AO901" s="62"/>
      <c r="AP901" s="62"/>
      <c r="AQ901" s="62"/>
      <c r="AR901" s="62"/>
      <c r="AS901" s="62"/>
      <c r="AT901" s="62"/>
      <c r="AU901" s="62"/>
      <c r="AV901" s="62"/>
      <c r="AW901" s="62"/>
      <c r="AX901" s="62"/>
      <c r="AY901" s="62"/>
      <c r="AZ901" s="62"/>
      <c r="BA901" s="62"/>
      <c r="BB901" s="62"/>
      <c r="BC901" s="62"/>
      <c r="BD901" s="62"/>
      <c r="BE901" s="62"/>
      <c r="BF901" s="62"/>
      <c r="BG901" s="62"/>
      <c r="BH901" s="62"/>
      <c r="BI901" s="62"/>
      <c r="BJ901" s="62"/>
      <c r="BK901" s="62"/>
      <c r="BL901" s="62"/>
      <c r="BM901" s="62"/>
      <c r="BN901" s="62"/>
      <c r="BO901" s="62"/>
      <c r="BP901" s="62"/>
      <c r="BQ901" s="62"/>
      <c r="BR901" s="62"/>
      <c r="BS901" s="62"/>
      <c r="BT901" s="62"/>
      <c r="BU901" s="62"/>
      <c r="BV901" s="62"/>
      <c r="BW901" s="62"/>
      <c r="BX901" s="62"/>
      <c r="BY901" s="62"/>
      <c r="BZ901" s="62"/>
      <c r="CA901" s="62"/>
      <c r="CB901" s="62"/>
      <c r="CC901" s="62"/>
      <c r="CD901" s="62"/>
      <c r="CE901" s="62"/>
      <c r="CF901" s="62"/>
      <c r="CG901" s="62"/>
      <c r="CH901" s="62"/>
      <c r="CI901" s="62"/>
      <c r="CJ901" s="62"/>
      <c r="CK901" s="62"/>
      <c r="CL901" s="62"/>
    </row>
    <row r="902" spans="1:90" s="247" customFormat="1" ht="15" customHeight="1">
      <c r="A902" s="616" t="s">
        <v>615</v>
      </c>
      <c r="B902" s="620" t="s">
        <v>616</v>
      </c>
      <c r="C902" s="621"/>
      <c r="D902" s="575" t="s">
        <v>601</v>
      </c>
      <c r="E902" s="619"/>
      <c r="F902" s="506"/>
      <c r="G902" s="5"/>
      <c r="H902" s="253">
        <f>SUM(H903:H912)</f>
        <v>0</v>
      </c>
      <c r="I902" s="5"/>
      <c r="J902" s="5">
        <f>SUM(J903:J912)</f>
        <v>0</v>
      </c>
      <c r="K902" s="68"/>
      <c r="L902" s="10"/>
      <c r="M902" s="7">
        <f>SUM(M903:M912)</f>
        <v>0</v>
      </c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  <c r="AO902" s="62"/>
      <c r="AP902" s="62"/>
      <c r="AQ902" s="62"/>
      <c r="AR902" s="62"/>
      <c r="AS902" s="62"/>
      <c r="AT902" s="62"/>
      <c r="AU902" s="62"/>
      <c r="AV902" s="62"/>
      <c r="AW902" s="62"/>
      <c r="AX902" s="62"/>
      <c r="AY902" s="62"/>
      <c r="AZ902" s="62"/>
      <c r="BA902" s="62"/>
      <c r="BB902" s="62"/>
      <c r="BC902" s="62"/>
      <c r="BD902" s="62"/>
      <c r="BE902" s="62"/>
      <c r="BF902" s="62"/>
      <c r="BG902" s="62"/>
      <c r="BH902" s="62"/>
      <c r="BI902" s="62"/>
      <c r="BJ902" s="62"/>
      <c r="BK902" s="62"/>
      <c r="BL902" s="62"/>
      <c r="BM902" s="62"/>
      <c r="BN902" s="62"/>
      <c r="BO902" s="62"/>
      <c r="BP902" s="62"/>
      <c r="BQ902" s="62"/>
      <c r="BR902" s="62"/>
      <c r="BS902" s="62"/>
      <c r="BT902" s="62"/>
      <c r="BU902" s="62"/>
      <c r="BV902" s="62"/>
      <c r="BW902" s="62"/>
      <c r="BX902" s="62"/>
      <c r="BY902" s="62"/>
      <c r="BZ902" s="62"/>
      <c r="CA902" s="62"/>
      <c r="CB902" s="62"/>
      <c r="CC902" s="62"/>
      <c r="CD902" s="62"/>
      <c r="CE902" s="62"/>
      <c r="CF902" s="62"/>
      <c r="CG902" s="62"/>
      <c r="CH902" s="62"/>
      <c r="CI902" s="62"/>
      <c r="CJ902" s="62"/>
      <c r="CK902" s="62"/>
      <c r="CL902" s="62"/>
    </row>
    <row r="903" spans="1:90" s="247" customFormat="1" ht="15" customHeight="1">
      <c r="A903" s="617"/>
      <c r="B903" s="622"/>
      <c r="C903" s="623"/>
      <c r="D903" s="577"/>
      <c r="E903" s="578"/>
      <c r="F903" s="582"/>
      <c r="G903" s="13">
        <v>34</v>
      </c>
      <c r="H903" s="296"/>
      <c r="I903" s="83">
        <v>3600</v>
      </c>
      <c r="J903" s="6">
        <f t="shared" ref="J903:J912" si="220">I903*H903</f>
        <v>0</v>
      </c>
      <c r="K903" s="332">
        <f>Итого!$B$17</f>
        <v>0</v>
      </c>
      <c r="L903" s="8">
        <f t="shared" ref="L903:L912" si="221">PRODUCT(I903,1-K903)</f>
        <v>3600</v>
      </c>
      <c r="M903" s="8">
        <f t="shared" ref="M903:M912" si="222">L903*H903</f>
        <v>0</v>
      </c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  <c r="AO903" s="62"/>
      <c r="AP903" s="62"/>
      <c r="AQ903" s="62"/>
      <c r="AR903" s="62"/>
      <c r="AS903" s="62"/>
      <c r="AT903" s="62"/>
      <c r="AU903" s="62"/>
      <c r="AV903" s="62"/>
      <c r="AW903" s="62"/>
      <c r="AX903" s="62"/>
      <c r="AY903" s="62"/>
      <c r="AZ903" s="62"/>
      <c r="BA903" s="62"/>
      <c r="BB903" s="62"/>
      <c r="BC903" s="62"/>
      <c r="BD903" s="62"/>
      <c r="BE903" s="62"/>
      <c r="BF903" s="62"/>
      <c r="BG903" s="62"/>
      <c r="BH903" s="62"/>
      <c r="BI903" s="62"/>
      <c r="BJ903" s="62"/>
      <c r="BK903" s="62"/>
      <c r="BL903" s="62"/>
      <c r="BM903" s="62"/>
      <c r="BN903" s="62"/>
      <c r="BO903" s="62"/>
      <c r="BP903" s="62"/>
      <c r="BQ903" s="62"/>
      <c r="BR903" s="62"/>
      <c r="BS903" s="62"/>
      <c r="BT903" s="62"/>
      <c r="BU903" s="62"/>
      <c r="BV903" s="62"/>
      <c r="BW903" s="62"/>
      <c r="BX903" s="62"/>
      <c r="BY903" s="62"/>
      <c r="BZ903" s="62"/>
      <c r="CA903" s="62"/>
      <c r="CB903" s="62"/>
      <c r="CC903" s="62"/>
      <c r="CD903" s="62"/>
      <c r="CE903" s="62"/>
      <c r="CF903" s="62"/>
      <c r="CG903" s="62"/>
      <c r="CH903" s="62"/>
      <c r="CI903" s="62"/>
      <c r="CJ903" s="62"/>
      <c r="CK903" s="62"/>
      <c r="CL903" s="62"/>
    </row>
    <row r="904" spans="1:90" s="247" customFormat="1" ht="15" customHeight="1">
      <c r="A904" s="617"/>
      <c r="B904" s="622"/>
      <c r="C904" s="623"/>
      <c r="D904" s="577"/>
      <c r="E904" s="578"/>
      <c r="F904" s="582"/>
      <c r="G904" s="13">
        <v>36</v>
      </c>
      <c r="H904" s="296"/>
      <c r="I904" s="83">
        <v>3600</v>
      </c>
      <c r="J904" s="6">
        <f t="shared" si="220"/>
        <v>0</v>
      </c>
      <c r="K904" s="332">
        <f>Итого!$B$17</f>
        <v>0</v>
      </c>
      <c r="L904" s="8">
        <f t="shared" si="221"/>
        <v>3600</v>
      </c>
      <c r="M904" s="8">
        <f t="shared" si="222"/>
        <v>0</v>
      </c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  <c r="AO904" s="62"/>
      <c r="AP904" s="62"/>
      <c r="AQ904" s="62"/>
      <c r="AR904" s="62"/>
      <c r="AS904" s="62"/>
      <c r="AT904" s="62"/>
      <c r="AU904" s="62"/>
      <c r="AV904" s="62"/>
      <c r="AW904" s="62"/>
      <c r="AX904" s="62"/>
      <c r="AY904" s="62"/>
      <c r="AZ904" s="62"/>
      <c r="BA904" s="62"/>
      <c r="BB904" s="62"/>
      <c r="BC904" s="62"/>
      <c r="BD904" s="62"/>
      <c r="BE904" s="62"/>
      <c r="BF904" s="62"/>
      <c r="BG904" s="62"/>
      <c r="BH904" s="62"/>
      <c r="BI904" s="62"/>
      <c r="BJ904" s="62"/>
      <c r="BK904" s="62"/>
      <c r="BL904" s="62"/>
      <c r="BM904" s="62"/>
      <c r="BN904" s="62"/>
      <c r="BO904" s="62"/>
      <c r="BP904" s="62"/>
      <c r="BQ904" s="62"/>
      <c r="BR904" s="62"/>
      <c r="BS904" s="62"/>
      <c r="BT904" s="62"/>
      <c r="BU904" s="62"/>
      <c r="BV904" s="62"/>
      <c r="BW904" s="62"/>
      <c r="BX904" s="62"/>
      <c r="BY904" s="62"/>
      <c r="BZ904" s="62"/>
      <c r="CA904" s="62"/>
      <c r="CB904" s="62"/>
      <c r="CC904" s="62"/>
      <c r="CD904" s="62"/>
      <c r="CE904" s="62"/>
      <c r="CF904" s="62"/>
      <c r="CG904" s="62"/>
      <c r="CH904" s="62"/>
      <c r="CI904" s="62"/>
      <c r="CJ904" s="62"/>
      <c r="CK904" s="62"/>
      <c r="CL904" s="62"/>
    </row>
    <row r="905" spans="1:90" s="247" customFormat="1" ht="15" customHeight="1">
      <c r="A905" s="617"/>
      <c r="B905" s="622"/>
      <c r="C905" s="623"/>
      <c r="D905" s="577"/>
      <c r="E905" s="578"/>
      <c r="F905" s="582"/>
      <c r="G905" s="13">
        <v>38</v>
      </c>
      <c r="H905" s="296"/>
      <c r="I905" s="83">
        <v>3600</v>
      </c>
      <c r="J905" s="6">
        <f t="shared" si="220"/>
        <v>0</v>
      </c>
      <c r="K905" s="332">
        <f>Итого!$B$17</f>
        <v>0</v>
      </c>
      <c r="L905" s="8">
        <f t="shared" si="221"/>
        <v>3600</v>
      </c>
      <c r="M905" s="8">
        <f t="shared" si="222"/>
        <v>0</v>
      </c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  <c r="AO905" s="62"/>
      <c r="AP905" s="62"/>
      <c r="AQ905" s="62"/>
      <c r="AR905" s="62"/>
      <c r="AS905" s="62"/>
      <c r="AT905" s="62"/>
      <c r="AU905" s="62"/>
      <c r="AV905" s="62"/>
      <c r="AW905" s="62"/>
      <c r="AX905" s="62"/>
      <c r="AY905" s="62"/>
      <c r="AZ905" s="62"/>
      <c r="BA905" s="62"/>
      <c r="BB905" s="62"/>
      <c r="BC905" s="62"/>
      <c r="BD905" s="62"/>
      <c r="BE905" s="62"/>
      <c r="BF905" s="62"/>
      <c r="BG905" s="62"/>
      <c r="BH905" s="62"/>
      <c r="BI905" s="62"/>
      <c r="BJ905" s="62"/>
      <c r="BK905" s="62"/>
      <c r="BL905" s="62"/>
      <c r="BM905" s="62"/>
      <c r="BN905" s="62"/>
      <c r="BO905" s="62"/>
      <c r="BP905" s="62"/>
      <c r="BQ905" s="62"/>
      <c r="BR905" s="62"/>
      <c r="BS905" s="62"/>
      <c r="BT905" s="62"/>
      <c r="BU905" s="62"/>
      <c r="BV905" s="62"/>
      <c r="BW905" s="62"/>
      <c r="BX905" s="62"/>
      <c r="BY905" s="62"/>
      <c r="BZ905" s="62"/>
      <c r="CA905" s="62"/>
      <c r="CB905" s="62"/>
      <c r="CC905" s="62"/>
      <c r="CD905" s="62"/>
      <c r="CE905" s="62"/>
      <c r="CF905" s="62"/>
      <c r="CG905" s="62"/>
      <c r="CH905" s="62"/>
      <c r="CI905" s="62"/>
      <c r="CJ905" s="62"/>
      <c r="CK905" s="62"/>
      <c r="CL905" s="62"/>
    </row>
    <row r="906" spans="1:90" s="247" customFormat="1" ht="15" customHeight="1">
      <c r="A906" s="617"/>
      <c r="B906" s="622"/>
      <c r="C906" s="623"/>
      <c r="D906" s="577"/>
      <c r="E906" s="578"/>
      <c r="F906" s="582"/>
      <c r="G906" s="13">
        <v>40</v>
      </c>
      <c r="H906" s="296"/>
      <c r="I906" s="83">
        <v>3600</v>
      </c>
      <c r="J906" s="6">
        <f t="shared" si="220"/>
        <v>0</v>
      </c>
      <c r="K906" s="332">
        <f>Итого!$B$17</f>
        <v>0</v>
      </c>
      <c r="L906" s="8">
        <f t="shared" si="221"/>
        <v>3600</v>
      </c>
      <c r="M906" s="8">
        <f t="shared" si="222"/>
        <v>0</v>
      </c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  <c r="AO906" s="62"/>
      <c r="AP906" s="62"/>
      <c r="AQ906" s="62"/>
      <c r="AR906" s="62"/>
      <c r="AS906" s="62"/>
      <c r="AT906" s="62"/>
      <c r="AU906" s="62"/>
      <c r="AV906" s="62"/>
      <c r="AW906" s="62"/>
      <c r="AX906" s="62"/>
      <c r="AY906" s="62"/>
      <c r="AZ906" s="62"/>
      <c r="BA906" s="62"/>
      <c r="BB906" s="62"/>
      <c r="BC906" s="62"/>
      <c r="BD906" s="62"/>
      <c r="BE906" s="62"/>
      <c r="BF906" s="62"/>
      <c r="BG906" s="62"/>
      <c r="BH906" s="62"/>
      <c r="BI906" s="62"/>
      <c r="BJ906" s="62"/>
      <c r="BK906" s="62"/>
      <c r="BL906" s="62"/>
      <c r="BM906" s="62"/>
      <c r="BN906" s="62"/>
      <c r="BO906" s="62"/>
      <c r="BP906" s="62"/>
      <c r="BQ906" s="62"/>
      <c r="BR906" s="62"/>
      <c r="BS906" s="62"/>
      <c r="BT906" s="62"/>
      <c r="BU906" s="62"/>
      <c r="BV906" s="62"/>
      <c r="BW906" s="62"/>
      <c r="BX906" s="62"/>
      <c r="BY906" s="62"/>
      <c r="BZ906" s="62"/>
      <c r="CA906" s="62"/>
      <c r="CB906" s="62"/>
      <c r="CC906" s="62"/>
      <c r="CD906" s="62"/>
      <c r="CE906" s="62"/>
      <c r="CF906" s="62"/>
      <c r="CG906" s="62"/>
      <c r="CH906" s="62"/>
      <c r="CI906" s="62"/>
      <c r="CJ906" s="62"/>
      <c r="CK906" s="62"/>
      <c r="CL906" s="62"/>
    </row>
    <row r="907" spans="1:90" s="247" customFormat="1" ht="15" customHeight="1">
      <c r="A907" s="617"/>
      <c r="B907" s="622"/>
      <c r="C907" s="623"/>
      <c r="D907" s="577"/>
      <c r="E907" s="578"/>
      <c r="F907" s="582"/>
      <c r="G907" s="13">
        <v>42</v>
      </c>
      <c r="H907" s="296"/>
      <c r="I907" s="83">
        <v>3600</v>
      </c>
      <c r="J907" s="6">
        <f t="shared" si="220"/>
        <v>0</v>
      </c>
      <c r="K907" s="332">
        <f>Итого!$B$17</f>
        <v>0</v>
      </c>
      <c r="L907" s="8">
        <f t="shared" si="221"/>
        <v>3600</v>
      </c>
      <c r="M907" s="8">
        <f t="shared" si="222"/>
        <v>0</v>
      </c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  <c r="AP907" s="62"/>
      <c r="AQ907" s="62"/>
      <c r="AR907" s="62"/>
      <c r="AS907" s="62"/>
      <c r="AT907" s="62"/>
      <c r="AU907" s="62"/>
      <c r="AV907" s="62"/>
      <c r="AW907" s="62"/>
      <c r="AX907" s="62"/>
      <c r="AY907" s="62"/>
      <c r="AZ907" s="62"/>
      <c r="BA907" s="62"/>
      <c r="BB907" s="62"/>
      <c r="BC907" s="62"/>
      <c r="BD907" s="62"/>
      <c r="BE907" s="62"/>
      <c r="BF907" s="62"/>
      <c r="BG907" s="62"/>
      <c r="BH907" s="62"/>
      <c r="BI907" s="62"/>
      <c r="BJ907" s="62"/>
      <c r="BK907" s="62"/>
      <c r="BL907" s="62"/>
      <c r="BM907" s="62"/>
      <c r="BN907" s="62"/>
      <c r="BO907" s="62"/>
      <c r="BP907" s="62"/>
      <c r="BQ907" s="62"/>
      <c r="BR907" s="62"/>
      <c r="BS907" s="62"/>
      <c r="BT907" s="62"/>
      <c r="BU907" s="62"/>
      <c r="BV907" s="62"/>
      <c r="BW907" s="62"/>
      <c r="BX907" s="62"/>
      <c r="BY907" s="62"/>
      <c r="BZ907" s="62"/>
      <c r="CA907" s="62"/>
      <c r="CB907" s="62"/>
      <c r="CC907" s="62"/>
      <c r="CD907" s="62"/>
      <c r="CE907" s="62"/>
      <c r="CF907" s="62"/>
      <c r="CG907" s="62"/>
      <c r="CH907" s="62"/>
      <c r="CI907" s="62"/>
      <c r="CJ907" s="62"/>
      <c r="CK907" s="62"/>
      <c r="CL907" s="62"/>
    </row>
    <row r="908" spans="1:90" s="247" customFormat="1" ht="15" customHeight="1">
      <c r="A908" s="617"/>
      <c r="B908" s="622"/>
      <c r="C908" s="623"/>
      <c r="D908" s="577"/>
      <c r="E908" s="578"/>
      <c r="F908" s="582"/>
      <c r="G908" s="13">
        <v>44</v>
      </c>
      <c r="H908" s="296"/>
      <c r="I908" s="83">
        <v>3600</v>
      </c>
      <c r="J908" s="6">
        <f t="shared" si="220"/>
        <v>0</v>
      </c>
      <c r="K908" s="332">
        <f>Итого!$B$17</f>
        <v>0</v>
      </c>
      <c r="L908" s="8">
        <f t="shared" si="221"/>
        <v>3600</v>
      </c>
      <c r="M908" s="8">
        <f t="shared" si="222"/>
        <v>0</v>
      </c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  <c r="AO908" s="62"/>
      <c r="AP908" s="62"/>
      <c r="AQ908" s="62"/>
      <c r="AR908" s="62"/>
      <c r="AS908" s="62"/>
      <c r="AT908" s="62"/>
      <c r="AU908" s="62"/>
      <c r="AV908" s="62"/>
      <c r="AW908" s="62"/>
      <c r="AX908" s="62"/>
      <c r="AY908" s="62"/>
      <c r="AZ908" s="62"/>
      <c r="BA908" s="62"/>
      <c r="BB908" s="62"/>
      <c r="BC908" s="62"/>
      <c r="BD908" s="62"/>
      <c r="BE908" s="62"/>
      <c r="BF908" s="62"/>
      <c r="BG908" s="62"/>
      <c r="BH908" s="62"/>
      <c r="BI908" s="62"/>
      <c r="BJ908" s="62"/>
      <c r="BK908" s="62"/>
      <c r="BL908" s="62"/>
      <c r="BM908" s="62"/>
      <c r="BN908" s="62"/>
      <c r="BO908" s="62"/>
      <c r="BP908" s="62"/>
      <c r="BQ908" s="62"/>
      <c r="BR908" s="62"/>
      <c r="BS908" s="62"/>
      <c r="BT908" s="62"/>
      <c r="BU908" s="62"/>
      <c r="BV908" s="62"/>
      <c r="BW908" s="62"/>
      <c r="BX908" s="62"/>
      <c r="BY908" s="62"/>
      <c r="BZ908" s="62"/>
      <c r="CA908" s="62"/>
      <c r="CB908" s="62"/>
      <c r="CC908" s="62"/>
      <c r="CD908" s="62"/>
      <c r="CE908" s="62"/>
      <c r="CF908" s="62"/>
      <c r="CG908" s="62"/>
      <c r="CH908" s="62"/>
      <c r="CI908" s="62"/>
      <c r="CJ908" s="62"/>
      <c r="CK908" s="62"/>
      <c r="CL908" s="62"/>
    </row>
    <row r="909" spans="1:90" s="247" customFormat="1" ht="15" customHeight="1">
      <c r="A909" s="617"/>
      <c r="B909" s="622"/>
      <c r="C909" s="623"/>
      <c r="D909" s="577"/>
      <c r="E909" s="578"/>
      <c r="F909" s="582"/>
      <c r="G909" s="13">
        <v>46</v>
      </c>
      <c r="H909" s="296"/>
      <c r="I909" s="83">
        <v>3600</v>
      </c>
      <c r="J909" s="6">
        <f t="shared" si="220"/>
        <v>0</v>
      </c>
      <c r="K909" s="332">
        <f>Итого!$B$17</f>
        <v>0</v>
      </c>
      <c r="L909" s="8">
        <f t="shared" si="221"/>
        <v>3600</v>
      </c>
      <c r="M909" s="8">
        <f t="shared" si="222"/>
        <v>0</v>
      </c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  <c r="AO909" s="62"/>
      <c r="AP909" s="62"/>
      <c r="AQ909" s="62"/>
      <c r="AR909" s="62"/>
      <c r="AS909" s="62"/>
      <c r="AT909" s="62"/>
      <c r="AU909" s="62"/>
      <c r="AV909" s="62"/>
      <c r="AW909" s="62"/>
      <c r="AX909" s="62"/>
      <c r="AY909" s="62"/>
      <c r="AZ909" s="62"/>
      <c r="BA909" s="62"/>
      <c r="BB909" s="62"/>
      <c r="BC909" s="62"/>
      <c r="BD909" s="62"/>
      <c r="BE909" s="62"/>
      <c r="BF909" s="62"/>
      <c r="BG909" s="62"/>
      <c r="BH909" s="62"/>
      <c r="BI909" s="62"/>
      <c r="BJ909" s="62"/>
      <c r="BK909" s="62"/>
      <c r="BL909" s="62"/>
      <c r="BM909" s="62"/>
      <c r="BN909" s="62"/>
      <c r="BO909" s="62"/>
      <c r="BP909" s="62"/>
      <c r="BQ909" s="62"/>
      <c r="BR909" s="62"/>
      <c r="BS909" s="62"/>
      <c r="BT909" s="62"/>
      <c r="BU909" s="62"/>
      <c r="BV909" s="62"/>
      <c r="BW909" s="62"/>
      <c r="BX909" s="62"/>
      <c r="BY909" s="62"/>
      <c r="BZ909" s="62"/>
      <c r="CA909" s="62"/>
      <c r="CB909" s="62"/>
      <c r="CC909" s="62"/>
      <c r="CD909" s="62"/>
      <c r="CE909" s="62"/>
      <c r="CF909" s="62"/>
      <c r="CG909" s="62"/>
      <c r="CH909" s="62"/>
      <c r="CI909" s="62"/>
      <c r="CJ909" s="62"/>
      <c r="CK909" s="62"/>
      <c r="CL909" s="62"/>
    </row>
    <row r="910" spans="1:90" s="247" customFormat="1" ht="15" customHeight="1">
      <c r="A910" s="617"/>
      <c r="B910" s="622"/>
      <c r="C910" s="623"/>
      <c r="D910" s="577"/>
      <c r="E910" s="578"/>
      <c r="F910" s="582"/>
      <c r="G910" s="13">
        <v>48</v>
      </c>
      <c r="H910" s="296"/>
      <c r="I910" s="83">
        <v>3600</v>
      </c>
      <c r="J910" s="6">
        <f t="shared" si="220"/>
        <v>0</v>
      </c>
      <c r="K910" s="332">
        <f>Итого!$B$17</f>
        <v>0</v>
      </c>
      <c r="L910" s="8">
        <f t="shared" si="221"/>
        <v>3600</v>
      </c>
      <c r="M910" s="8">
        <f t="shared" si="222"/>
        <v>0</v>
      </c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  <c r="AO910" s="62"/>
      <c r="AP910" s="62"/>
      <c r="AQ910" s="62"/>
      <c r="AR910" s="62"/>
      <c r="AS910" s="62"/>
      <c r="AT910" s="62"/>
      <c r="AU910" s="62"/>
      <c r="AV910" s="62"/>
      <c r="AW910" s="62"/>
      <c r="AX910" s="62"/>
      <c r="AY910" s="62"/>
      <c r="AZ910" s="62"/>
      <c r="BA910" s="62"/>
      <c r="BB910" s="62"/>
      <c r="BC910" s="62"/>
      <c r="BD910" s="62"/>
      <c r="BE910" s="62"/>
      <c r="BF910" s="62"/>
      <c r="BG910" s="62"/>
      <c r="BH910" s="62"/>
      <c r="BI910" s="62"/>
      <c r="BJ910" s="62"/>
      <c r="BK910" s="62"/>
      <c r="BL910" s="62"/>
      <c r="BM910" s="62"/>
      <c r="BN910" s="62"/>
      <c r="BO910" s="62"/>
      <c r="BP910" s="62"/>
      <c r="BQ910" s="62"/>
      <c r="BR910" s="62"/>
      <c r="BS910" s="62"/>
      <c r="BT910" s="62"/>
      <c r="BU910" s="62"/>
      <c r="BV910" s="62"/>
      <c r="BW910" s="62"/>
      <c r="BX910" s="62"/>
      <c r="BY910" s="62"/>
      <c r="BZ910" s="62"/>
      <c r="CA910" s="62"/>
      <c r="CB910" s="62"/>
      <c r="CC910" s="62"/>
      <c r="CD910" s="62"/>
      <c r="CE910" s="62"/>
      <c r="CF910" s="62"/>
      <c r="CG910" s="62"/>
      <c r="CH910" s="62"/>
      <c r="CI910" s="62"/>
      <c r="CJ910" s="62"/>
      <c r="CK910" s="62"/>
      <c r="CL910" s="62"/>
    </row>
    <row r="911" spans="1:90" s="247" customFormat="1" ht="15" customHeight="1">
      <c r="A911" s="617"/>
      <c r="B911" s="622"/>
      <c r="C911" s="623"/>
      <c r="D911" s="577"/>
      <c r="E911" s="578"/>
      <c r="F911" s="582"/>
      <c r="G911" s="13">
        <v>50</v>
      </c>
      <c r="H911" s="296"/>
      <c r="I911" s="83">
        <v>3600</v>
      </c>
      <c r="J911" s="6">
        <f t="shared" si="220"/>
        <v>0</v>
      </c>
      <c r="K911" s="332">
        <f>Итого!$B$17</f>
        <v>0</v>
      </c>
      <c r="L911" s="8">
        <f t="shared" si="221"/>
        <v>3600</v>
      </c>
      <c r="M911" s="8">
        <f t="shared" si="222"/>
        <v>0</v>
      </c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  <c r="AO911" s="62"/>
      <c r="AP911" s="62"/>
      <c r="AQ911" s="62"/>
      <c r="AR911" s="62"/>
      <c r="AS911" s="62"/>
      <c r="AT911" s="62"/>
      <c r="AU911" s="62"/>
      <c r="AV911" s="62"/>
      <c r="AW911" s="62"/>
      <c r="AX911" s="62"/>
      <c r="AY911" s="62"/>
      <c r="AZ911" s="62"/>
      <c r="BA911" s="62"/>
      <c r="BB911" s="62"/>
      <c r="BC911" s="62"/>
      <c r="BD911" s="62"/>
      <c r="BE911" s="62"/>
      <c r="BF911" s="62"/>
      <c r="BG911" s="62"/>
      <c r="BH911" s="62"/>
      <c r="BI911" s="62"/>
      <c r="BJ911" s="62"/>
      <c r="BK911" s="62"/>
      <c r="BL911" s="62"/>
      <c r="BM911" s="62"/>
      <c r="BN911" s="62"/>
      <c r="BO911" s="62"/>
      <c r="BP911" s="62"/>
      <c r="BQ911" s="62"/>
      <c r="BR911" s="62"/>
      <c r="BS911" s="62"/>
      <c r="BT911" s="62"/>
      <c r="BU911" s="62"/>
      <c r="BV911" s="62"/>
      <c r="BW911" s="62"/>
      <c r="BX911" s="62"/>
      <c r="BY911" s="62"/>
      <c r="BZ911" s="62"/>
      <c r="CA911" s="62"/>
      <c r="CB911" s="62"/>
      <c r="CC911" s="62"/>
      <c r="CD911" s="62"/>
      <c r="CE911" s="62"/>
      <c r="CF911" s="62"/>
      <c r="CG911" s="62"/>
      <c r="CH911" s="62"/>
      <c r="CI911" s="62"/>
      <c r="CJ911" s="62"/>
      <c r="CK911" s="62"/>
      <c r="CL911" s="62"/>
    </row>
    <row r="912" spans="1:90" s="247" customFormat="1" ht="15" customHeight="1">
      <c r="A912" s="618"/>
      <c r="B912" s="624"/>
      <c r="C912" s="625"/>
      <c r="D912" s="579"/>
      <c r="E912" s="580"/>
      <c r="F912" s="583"/>
      <c r="G912" s="13">
        <v>52</v>
      </c>
      <c r="H912" s="296"/>
      <c r="I912" s="83">
        <v>3600</v>
      </c>
      <c r="J912" s="6">
        <f t="shared" si="220"/>
        <v>0</v>
      </c>
      <c r="K912" s="332">
        <f>Итого!$B$17</f>
        <v>0</v>
      </c>
      <c r="L912" s="8">
        <f t="shared" si="221"/>
        <v>3600</v>
      </c>
      <c r="M912" s="8">
        <f t="shared" si="222"/>
        <v>0</v>
      </c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  <c r="AO912" s="62"/>
      <c r="AP912" s="62"/>
      <c r="AQ912" s="62"/>
      <c r="AR912" s="62"/>
      <c r="AS912" s="62"/>
      <c r="AT912" s="62"/>
      <c r="AU912" s="62"/>
      <c r="AV912" s="62"/>
      <c r="AW912" s="62"/>
      <c r="AX912" s="62"/>
      <c r="AY912" s="62"/>
      <c r="AZ912" s="62"/>
      <c r="BA912" s="62"/>
      <c r="BB912" s="62"/>
      <c r="BC912" s="62"/>
      <c r="BD912" s="62"/>
      <c r="BE912" s="62"/>
      <c r="BF912" s="62"/>
      <c r="BG912" s="62"/>
      <c r="BH912" s="62"/>
      <c r="BI912" s="62"/>
      <c r="BJ912" s="62"/>
      <c r="BK912" s="62"/>
      <c r="BL912" s="62"/>
      <c r="BM912" s="62"/>
      <c r="BN912" s="62"/>
      <c r="BO912" s="62"/>
      <c r="BP912" s="62"/>
      <c r="BQ912" s="62"/>
      <c r="BR912" s="62"/>
      <c r="BS912" s="62"/>
      <c r="BT912" s="62"/>
      <c r="BU912" s="62"/>
      <c r="BV912" s="62"/>
      <c r="BW912" s="62"/>
      <c r="BX912" s="62"/>
      <c r="BY912" s="62"/>
      <c r="BZ912" s="62"/>
      <c r="CA912" s="62"/>
      <c r="CB912" s="62"/>
      <c r="CC912" s="62"/>
      <c r="CD912" s="62"/>
      <c r="CE912" s="62"/>
      <c r="CF912" s="62"/>
      <c r="CG912" s="62"/>
      <c r="CH912" s="62"/>
      <c r="CI912" s="62"/>
      <c r="CJ912" s="62"/>
      <c r="CK912" s="62"/>
      <c r="CL912" s="62"/>
    </row>
    <row r="913" spans="1:90" s="361" customFormat="1" ht="15" customHeight="1">
      <c r="A913" s="616" t="s">
        <v>791</v>
      </c>
      <c r="B913" s="620" t="s">
        <v>617</v>
      </c>
      <c r="C913" s="621"/>
      <c r="D913" s="575" t="s">
        <v>601</v>
      </c>
      <c r="E913" s="619"/>
      <c r="F913" s="506"/>
      <c r="G913" s="5"/>
      <c r="H913" s="253">
        <f>SUM(H914:H923)</f>
        <v>0</v>
      </c>
      <c r="I913" s="5"/>
      <c r="J913" s="5">
        <f>SUM(J914:J923)</f>
        <v>0</v>
      </c>
      <c r="K913" s="68"/>
      <c r="L913" s="10"/>
      <c r="M913" s="7">
        <f>SUM(M914:M923)</f>
        <v>0</v>
      </c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  <c r="AO913" s="62"/>
      <c r="AP913" s="62"/>
      <c r="AQ913" s="62"/>
      <c r="AR913" s="62"/>
      <c r="AS913" s="62"/>
      <c r="AT913" s="62"/>
      <c r="AU913" s="62"/>
      <c r="AV913" s="62"/>
      <c r="AW913" s="62"/>
      <c r="AX913" s="62"/>
      <c r="AY913" s="62"/>
      <c r="AZ913" s="62"/>
      <c r="BA913" s="62"/>
      <c r="BB913" s="62"/>
      <c r="BC913" s="62"/>
      <c r="BD913" s="62"/>
      <c r="BE913" s="62"/>
      <c r="BF913" s="62"/>
      <c r="BG913" s="62"/>
      <c r="BH913" s="62"/>
      <c r="BI913" s="62"/>
      <c r="BJ913" s="62"/>
      <c r="BK913" s="62"/>
      <c r="BL913" s="62"/>
      <c r="BM913" s="62"/>
      <c r="BN913" s="62"/>
      <c r="BO913" s="62"/>
      <c r="BP913" s="62"/>
      <c r="BQ913" s="62"/>
      <c r="BR913" s="62"/>
      <c r="BS913" s="62"/>
      <c r="BT913" s="62"/>
      <c r="BU913" s="62"/>
      <c r="BV913" s="62"/>
      <c r="BW913" s="62"/>
      <c r="BX913" s="62"/>
      <c r="BY913" s="62"/>
      <c r="BZ913" s="62"/>
      <c r="CA913" s="62"/>
      <c r="CB913" s="62"/>
      <c r="CC913" s="62"/>
      <c r="CD913" s="62"/>
      <c r="CE913" s="62"/>
      <c r="CF913" s="62"/>
      <c r="CG913" s="62"/>
      <c r="CH913" s="62"/>
      <c r="CI913" s="62"/>
      <c r="CJ913" s="62"/>
      <c r="CK913" s="62"/>
      <c r="CL913" s="62"/>
    </row>
    <row r="914" spans="1:90" s="361" customFormat="1" ht="15" customHeight="1">
      <c r="A914" s="617"/>
      <c r="B914" s="622"/>
      <c r="C914" s="623"/>
      <c r="D914" s="577"/>
      <c r="E914" s="578"/>
      <c r="F914" s="582"/>
      <c r="G914" s="13">
        <v>34</v>
      </c>
      <c r="H914" s="296"/>
      <c r="I914" s="83">
        <v>3600</v>
      </c>
      <c r="J914" s="6">
        <f t="shared" ref="J914:J923" si="223">I914*H914</f>
        <v>0</v>
      </c>
      <c r="K914" s="332">
        <f>Итого!$B$17</f>
        <v>0</v>
      </c>
      <c r="L914" s="8">
        <f t="shared" ref="L914:L923" si="224">PRODUCT(I914,1-K914)</f>
        <v>3600</v>
      </c>
      <c r="M914" s="8">
        <f t="shared" ref="M914:M923" si="225">L914*H914</f>
        <v>0</v>
      </c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  <c r="AO914" s="62"/>
      <c r="AP914" s="62"/>
      <c r="AQ914" s="62"/>
      <c r="AR914" s="62"/>
      <c r="AS914" s="62"/>
      <c r="AT914" s="62"/>
      <c r="AU914" s="62"/>
      <c r="AV914" s="62"/>
      <c r="AW914" s="62"/>
      <c r="AX914" s="62"/>
      <c r="AY914" s="62"/>
      <c r="AZ914" s="62"/>
      <c r="BA914" s="62"/>
      <c r="BB914" s="62"/>
      <c r="BC914" s="62"/>
      <c r="BD914" s="62"/>
      <c r="BE914" s="62"/>
      <c r="BF914" s="62"/>
      <c r="BG914" s="62"/>
      <c r="BH914" s="62"/>
      <c r="BI914" s="62"/>
      <c r="BJ914" s="62"/>
      <c r="BK914" s="62"/>
      <c r="BL914" s="62"/>
      <c r="BM914" s="62"/>
      <c r="BN914" s="62"/>
      <c r="BO914" s="62"/>
      <c r="BP914" s="62"/>
      <c r="BQ914" s="62"/>
      <c r="BR914" s="62"/>
      <c r="BS914" s="62"/>
      <c r="BT914" s="62"/>
      <c r="BU914" s="62"/>
      <c r="BV914" s="62"/>
      <c r="BW914" s="62"/>
      <c r="BX914" s="62"/>
      <c r="BY914" s="62"/>
      <c r="BZ914" s="62"/>
      <c r="CA914" s="62"/>
      <c r="CB914" s="62"/>
      <c r="CC914" s="62"/>
      <c r="CD914" s="62"/>
      <c r="CE914" s="62"/>
      <c r="CF914" s="62"/>
      <c r="CG914" s="62"/>
      <c r="CH914" s="62"/>
      <c r="CI914" s="62"/>
      <c r="CJ914" s="62"/>
      <c r="CK914" s="62"/>
      <c r="CL914" s="62"/>
    </row>
    <row r="915" spans="1:90" s="361" customFormat="1" ht="15" customHeight="1">
      <c r="A915" s="617"/>
      <c r="B915" s="622"/>
      <c r="C915" s="623"/>
      <c r="D915" s="577"/>
      <c r="E915" s="578"/>
      <c r="F915" s="582"/>
      <c r="G915" s="13">
        <v>36</v>
      </c>
      <c r="H915" s="296"/>
      <c r="I915" s="83">
        <v>3600</v>
      </c>
      <c r="J915" s="6">
        <f t="shared" si="223"/>
        <v>0</v>
      </c>
      <c r="K915" s="332">
        <f>Итого!$B$17</f>
        <v>0</v>
      </c>
      <c r="L915" s="8">
        <f t="shared" si="224"/>
        <v>3600</v>
      </c>
      <c r="M915" s="8">
        <f t="shared" si="225"/>
        <v>0</v>
      </c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  <c r="AO915" s="62"/>
      <c r="AP915" s="62"/>
      <c r="AQ915" s="62"/>
      <c r="AR915" s="62"/>
      <c r="AS915" s="62"/>
      <c r="AT915" s="62"/>
      <c r="AU915" s="62"/>
      <c r="AV915" s="62"/>
      <c r="AW915" s="62"/>
      <c r="AX915" s="62"/>
      <c r="AY915" s="62"/>
      <c r="AZ915" s="62"/>
      <c r="BA915" s="62"/>
      <c r="BB915" s="62"/>
      <c r="BC915" s="62"/>
      <c r="BD915" s="62"/>
      <c r="BE915" s="62"/>
      <c r="BF915" s="62"/>
      <c r="BG915" s="62"/>
      <c r="BH915" s="62"/>
      <c r="BI915" s="62"/>
      <c r="BJ915" s="62"/>
      <c r="BK915" s="62"/>
      <c r="BL915" s="62"/>
      <c r="BM915" s="62"/>
      <c r="BN915" s="62"/>
      <c r="BO915" s="62"/>
      <c r="BP915" s="62"/>
      <c r="BQ915" s="62"/>
      <c r="BR915" s="62"/>
      <c r="BS915" s="62"/>
      <c r="BT915" s="62"/>
      <c r="BU915" s="62"/>
      <c r="BV915" s="62"/>
      <c r="BW915" s="62"/>
      <c r="BX915" s="62"/>
      <c r="BY915" s="62"/>
      <c r="BZ915" s="62"/>
      <c r="CA915" s="62"/>
      <c r="CB915" s="62"/>
      <c r="CC915" s="62"/>
      <c r="CD915" s="62"/>
      <c r="CE915" s="62"/>
      <c r="CF915" s="62"/>
      <c r="CG915" s="62"/>
      <c r="CH915" s="62"/>
      <c r="CI915" s="62"/>
      <c r="CJ915" s="62"/>
      <c r="CK915" s="62"/>
      <c r="CL915" s="62"/>
    </row>
    <row r="916" spans="1:90" s="361" customFormat="1" ht="15" customHeight="1">
      <c r="A916" s="617"/>
      <c r="B916" s="622"/>
      <c r="C916" s="623"/>
      <c r="D916" s="577"/>
      <c r="E916" s="578"/>
      <c r="F916" s="582"/>
      <c r="G916" s="13">
        <v>38</v>
      </c>
      <c r="H916" s="296"/>
      <c r="I916" s="83">
        <v>3600</v>
      </c>
      <c r="J916" s="6">
        <f t="shared" si="223"/>
        <v>0</v>
      </c>
      <c r="K916" s="332">
        <f>Итого!$B$17</f>
        <v>0</v>
      </c>
      <c r="L916" s="8">
        <f t="shared" si="224"/>
        <v>3600</v>
      </c>
      <c r="M916" s="8">
        <f t="shared" si="225"/>
        <v>0</v>
      </c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  <c r="AO916" s="62"/>
      <c r="AP916" s="62"/>
      <c r="AQ916" s="62"/>
      <c r="AR916" s="62"/>
      <c r="AS916" s="62"/>
      <c r="AT916" s="62"/>
      <c r="AU916" s="62"/>
      <c r="AV916" s="62"/>
      <c r="AW916" s="62"/>
      <c r="AX916" s="62"/>
      <c r="AY916" s="62"/>
      <c r="AZ916" s="62"/>
      <c r="BA916" s="62"/>
      <c r="BB916" s="62"/>
      <c r="BC916" s="62"/>
      <c r="BD916" s="62"/>
      <c r="BE916" s="62"/>
      <c r="BF916" s="62"/>
      <c r="BG916" s="62"/>
      <c r="BH916" s="62"/>
      <c r="BI916" s="62"/>
      <c r="BJ916" s="62"/>
      <c r="BK916" s="62"/>
      <c r="BL916" s="62"/>
      <c r="BM916" s="62"/>
      <c r="BN916" s="62"/>
      <c r="BO916" s="62"/>
      <c r="BP916" s="62"/>
      <c r="BQ916" s="62"/>
      <c r="BR916" s="62"/>
      <c r="BS916" s="62"/>
      <c r="BT916" s="62"/>
      <c r="BU916" s="62"/>
      <c r="BV916" s="62"/>
      <c r="BW916" s="62"/>
      <c r="BX916" s="62"/>
      <c r="BY916" s="62"/>
      <c r="BZ916" s="62"/>
      <c r="CA916" s="62"/>
      <c r="CB916" s="62"/>
      <c r="CC916" s="62"/>
      <c r="CD916" s="62"/>
      <c r="CE916" s="62"/>
      <c r="CF916" s="62"/>
      <c r="CG916" s="62"/>
      <c r="CH916" s="62"/>
      <c r="CI916" s="62"/>
      <c r="CJ916" s="62"/>
      <c r="CK916" s="62"/>
      <c r="CL916" s="62"/>
    </row>
    <row r="917" spans="1:90" s="361" customFormat="1" ht="15" customHeight="1">
      <c r="A917" s="617"/>
      <c r="B917" s="622"/>
      <c r="C917" s="623"/>
      <c r="D917" s="577"/>
      <c r="E917" s="578"/>
      <c r="F917" s="582"/>
      <c r="G917" s="13">
        <v>40</v>
      </c>
      <c r="H917" s="296"/>
      <c r="I917" s="83">
        <v>3600</v>
      </c>
      <c r="J917" s="6">
        <f t="shared" si="223"/>
        <v>0</v>
      </c>
      <c r="K917" s="332">
        <f>Итого!$B$17</f>
        <v>0</v>
      </c>
      <c r="L917" s="8">
        <f t="shared" si="224"/>
        <v>3600</v>
      </c>
      <c r="M917" s="8">
        <f t="shared" si="225"/>
        <v>0</v>
      </c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  <c r="AO917" s="62"/>
      <c r="AP917" s="62"/>
      <c r="AQ917" s="62"/>
      <c r="AR917" s="62"/>
      <c r="AS917" s="62"/>
      <c r="AT917" s="62"/>
      <c r="AU917" s="62"/>
      <c r="AV917" s="62"/>
      <c r="AW917" s="62"/>
      <c r="AX917" s="62"/>
      <c r="AY917" s="62"/>
      <c r="AZ917" s="62"/>
      <c r="BA917" s="62"/>
      <c r="BB917" s="62"/>
      <c r="BC917" s="62"/>
      <c r="BD917" s="62"/>
      <c r="BE917" s="62"/>
      <c r="BF917" s="62"/>
      <c r="BG917" s="62"/>
      <c r="BH917" s="62"/>
      <c r="BI917" s="62"/>
      <c r="BJ917" s="62"/>
      <c r="BK917" s="62"/>
      <c r="BL917" s="62"/>
      <c r="BM917" s="62"/>
      <c r="BN917" s="62"/>
      <c r="BO917" s="62"/>
      <c r="BP917" s="62"/>
      <c r="BQ917" s="62"/>
      <c r="BR917" s="62"/>
      <c r="BS917" s="62"/>
      <c r="BT917" s="62"/>
      <c r="BU917" s="62"/>
      <c r="BV917" s="62"/>
      <c r="BW917" s="62"/>
      <c r="BX917" s="62"/>
      <c r="BY917" s="62"/>
      <c r="BZ917" s="62"/>
      <c r="CA917" s="62"/>
      <c r="CB917" s="62"/>
      <c r="CC917" s="62"/>
      <c r="CD917" s="62"/>
      <c r="CE917" s="62"/>
      <c r="CF917" s="62"/>
      <c r="CG917" s="62"/>
      <c r="CH917" s="62"/>
      <c r="CI917" s="62"/>
      <c r="CJ917" s="62"/>
      <c r="CK917" s="62"/>
      <c r="CL917" s="62"/>
    </row>
    <row r="918" spans="1:90" s="361" customFormat="1" ht="15" customHeight="1">
      <c r="A918" s="617"/>
      <c r="B918" s="622"/>
      <c r="C918" s="623"/>
      <c r="D918" s="577"/>
      <c r="E918" s="578"/>
      <c r="F918" s="582"/>
      <c r="G918" s="13">
        <v>42</v>
      </c>
      <c r="H918" s="296"/>
      <c r="I918" s="83">
        <v>3600</v>
      </c>
      <c r="J918" s="6">
        <f t="shared" si="223"/>
        <v>0</v>
      </c>
      <c r="K918" s="332">
        <f>Итого!$B$17</f>
        <v>0</v>
      </c>
      <c r="L918" s="8">
        <f t="shared" si="224"/>
        <v>3600</v>
      </c>
      <c r="M918" s="8">
        <f t="shared" si="225"/>
        <v>0</v>
      </c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  <c r="AP918" s="62"/>
      <c r="AQ918" s="62"/>
      <c r="AR918" s="62"/>
      <c r="AS918" s="62"/>
      <c r="AT918" s="62"/>
      <c r="AU918" s="62"/>
      <c r="AV918" s="62"/>
      <c r="AW918" s="62"/>
      <c r="AX918" s="62"/>
      <c r="AY918" s="62"/>
      <c r="AZ918" s="62"/>
      <c r="BA918" s="62"/>
      <c r="BB918" s="62"/>
      <c r="BC918" s="62"/>
      <c r="BD918" s="62"/>
      <c r="BE918" s="62"/>
      <c r="BF918" s="62"/>
      <c r="BG918" s="62"/>
      <c r="BH918" s="62"/>
      <c r="BI918" s="62"/>
      <c r="BJ918" s="62"/>
      <c r="BK918" s="62"/>
      <c r="BL918" s="62"/>
      <c r="BM918" s="62"/>
      <c r="BN918" s="62"/>
      <c r="BO918" s="62"/>
      <c r="BP918" s="62"/>
      <c r="BQ918" s="62"/>
      <c r="BR918" s="62"/>
      <c r="BS918" s="62"/>
      <c r="BT918" s="62"/>
      <c r="BU918" s="62"/>
      <c r="BV918" s="62"/>
      <c r="BW918" s="62"/>
      <c r="BX918" s="62"/>
      <c r="BY918" s="62"/>
      <c r="BZ918" s="62"/>
      <c r="CA918" s="62"/>
      <c r="CB918" s="62"/>
      <c r="CC918" s="62"/>
      <c r="CD918" s="62"/>
      <c r="CE918" s="62"/>
      <c r="CF918" s="62"/>
      <c r="CG918" s="62"/>
      <c r="CH918" s="62"/>
      <c r="CI918" s="62"/>
      <c r="CJ918" s="62"/>
      <c r="CK918" s="62"/>
      <c r="CL918" s="62"/>
    </row>
    <row r="919" spans="1:90" s="361" customFormat="1" ht="15" customHeight="1">
      <c r="A919" s="617"/>
      <c r="B919" s="622"/>
      <c r="C919" s="623"/>
      <c r="D919" s="577"/>
      <c r="E919" s="578"/>
      <c r="F919" s="582"/>
      <c r="G919" s="13">
        <v>44</v>
      </c>
      <c r="H919" s="296"/>
      <c r="I919" s="83">
        <v>3600</v>
      </c>
      <c r="J919" s="6">
        <f t="shared" si="223"/>
        <v>0</v>
      </c>
      <c r="K919" s="332">
        <f>Итого!$B$17</f>
        <v>0</v>
      </c>
      <c r="L919" s="8">
        <f t="shared" si="224"/>
        <v>3600</v>
      </c>
      <c r="M919" s="8">
        <f t="shared" si="225"/>
        <v>0</v>
      </c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  <c r="AP919" s="62"/>
      <c r="AQ919" s="62"/>
      <c r="AR919" s="62"/>
      <c r="AS919" s="62"/>
      <c r="AT919" s="62"/>
      <c r="AU919" s="62"/>
      <c r="AV919" s="62"/>
      <c r="AW919" s="62"/>
      <c r="AX919" s="62"/>
      <c r="AY919" s="62"/>
      <c r="AZ919" s="62"/>
      <c r="BA919" s="62"/>
      <c r="BB919" s="62"/>
      <c r="BC919" s="62"/>
      <c r="BD919" s="62"/>
      <c r="BE919" s="62"/>
      <c r="BF919" s="62"/>
      <c r="BG919" s="62"/>
      <c r="BH919" s="62"/>
      <c r="BI919" s="62"/>
      <c r="BJ919" s="62"/>
      <c r="BK919" s="62"/>
      <c r="BL919" s="62"/>
      <c r="BM919" s="62"/>
      <c r="BN919" s="62"/>
      <c r="BO919" s="62"/>
      <c r="BP919" s="62"/>
      <c r="BQ919" s="62"/>
      <c r="BR919" s="62"/>
      <c r="BS919" s="62"/>
      <c r="BT919" s="62"/>
      <c r="BU919" s="62"/>
      <c r="BV919" s="62"/>
      <c r="BW919" s="62"/>
      <c r="BX919" s="62"/>
      <c r="BY919" s="62"/>
      <c r="BZ919" s="62"/>
      <c r="CA919" s="62"/>
      <c r="CB919" s="62"/>
      <c r="CC919" s="62"/>
      <c r="CD919" s="62"/>
      <c r="CE919" s="62"/>
      <c r="CF919" s="62"/>
      <c r="CG919" s="62"/>
      <c r="CH919" s="62"/>
      <c r="CI919" s="62"/>
      <c r="CJ919" s="62"/>
      <c r="CK919" s="62"/>
      <c r="CL919" s="62"/>
    </row>
    <row r="920" spans="1:90" s="361" customFormat="1" ht="15" customHeight="1">
      <c r="A920" s="617"/>
      <c r="B920" s="622"/>
      <c r="C920" s="623"/>
      <c r="D920" s="577"/>
      <c r="E920" s="578"/>
      <c r="F920" s="582"/>
      <c r="G920" s="13">
        <v>46</v>
      </c>
      <c r="H920" s="296"/>
      <c r="I920" s="83">
        <v>3600</v>
      </c>
      <c r="J920" s="6">
        <f t="shared" si="223"/>
        <v>0</v>
      </c>
      <c r="K920" s="332">
        <f>Итого!$B$17</f>
        <v>0</v>
      </c>
      <c r="L920" s="8">
        <f t="shared" si="224"/>
        <v>3600</v>
      </c>
      <c r="M920" s="8">
        <f t="shared" si="225"/>
        <v>0</v>
      </c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  <c r="AP920" s="62"/>
      <c r="AQ920" s="62"/>
      <c r="AR920" s="62"/>
      <c r="AS920" s="62"/>
      <c r="AT920" s="62"/>
      <c r="AU920" s="62"/>
      <c r="AV920" s="62"/>
      <c r="AW920" s="62"/>
      <c r="AX920" s="62"/>
      <c r="AY920" s="62"/>
      <c r="AZ920" s="62"/>
      <c r="BA920" s="62"/>
      <c r="BB920" s="62"/>
      <c r="BC920" s="62"/>
      <c r="BD920" s="62"/>
      <c r="BE920" s="62"/>
      <c r="BF920" s="62"/>
      <c r="BG920" s="62"/>
      <c r="BH920" s="62"/>
      <c r="BI920" s="62"/>
      <c r="BJ920" s="62"/>
      <c r="BK920" s="62"/>
      <c r="BL920" s="62"/>
      <c r="BM920" s="62"/>
      <c r="BN920" s="62"/>
      <c r="BO920" s="62"/>
      <c r="BP920" s="62"/>
      <c r="BQ920" s="62"/>
      <c r="BR920" s="62"/>
      <c r="BS920" s="62"/>
      <c r="BT920" s="62"/>
      <c r="BU920" s="62"/>
      <c r="BV920" s="62"/>
      <c r="BW920" s="62"/>
      <c r="BX920" s="62"/>
      <c r="BY920" s="62"/>
      <c r="BZ920" s="62"/>
      <c r="CA920" s="62"/>
      <c r="CB920" s="62"/>
      <c r="CC920" s="62"/>
      <c r="CD920" s="62"/>
      <c r="CE920" s="62"/>
      <c r="CF920" s="62"/>
      <c r="CG920" s="62"/>
      <c r="CH920" s="62"/>
      <c r="CI920" s="62"/>
      <c r="CJ920" s="62"/>
      <c r="CK920" s="62"/>
      <c r="CL920" s="62"/>
    </row>
    <row r="921" spans="1:90" s="361" customFormat="1" ht="15" customHeight="1">
      <c r="A921" s="617"/>
      <c r="B921" s="622"/>
      <c r="C921" s="623"/>
      <c r="D921" s="577"/>
      <c r="E921" s="578"/>
      <c r="F921" s="582"/>
      <c r="G921" s="13">
        <v>48</v>
      </c>
      <c r="H921" s="296"/>
      <c r="I921" s="83">
        <v>3600</v>
      </c>
      <c r="J921" s="6">
        <f t="shared" si="223"/>
        <v>0</v>
      </c>
      <c r="K921" s="332">
        <f>Итого!$B$17</f>
        <v>0</v>
      </c>
      <c r="L921" s="8">
        <f t="shared" si="224"/>
        <v>3600</v>
      </c>
      <c r="M921" s="8">
        <f t="shared" si="225"/>
        <v>0</v>
      </c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  <c r="AO921" s="62"/>
      <c r="AP921" s="62"/>
      <c r="AQ921" s="62"/>
      <c r="AR921" s="62"/>
      <c r="AS921" s="62"/>
      <c r="AT921" s="62"/>
      <c r="AU921" s="62"/>
      <c r="AV921" s="62"/>
      <c r="AW921" s="62"/>
      <c r="AX921" s="62"/>
      <c r="AY921" s="62"/>
      <c r="AZ921" s="62"/>
      <c r="BA921" s="62"/>
      <c r="BB921" s="62"/>
      <c r="BC921" s="62"/>
      <c r="BD921" s="62"/>
      <c r="BE921" s="62"/>
      <c r="BF921" s="62"/>
      <c r="BG921" s="62"/>
      <c r="BH921" s="62"/>
      <c r="BI921" s="62"/>
      <c r="BJ921" s="62"/>
      <c r="BK921" s="62"/>
      <c r="BL921" s="62"/>
      <c r="BM921" s="62"/>
      <c r="BN921" s="62"/>
      <c r="BO921" s="62"/>
      <c r="BP921" s="62"/>
      <c r="BQ921" s="62"/>
      <c r="BR921" s="62"/>
      <c r="BS921" s="62"/>
      <c r="BT921" s="62"/>
      <c r="BU921" s="62"/>
      <c r="BV921" s="62"/>
      <c r="BW921" s="62"/>
      <c r="BX921" s="62"/>
      <c r="BY921" s="62"/>
      <c r="BZ921" s="62"/>
      <c r="CA921" s="62"/>
      <c r="CB921" s="62"/>
      <c r="CC921" s="62"/>
      <c r="CD921" s="62"/>
      <c r="CE921" s="62"/>
      <c r="CF921" s="62"/>
      <c r="CG921" s="62"/>
      <c r="CH921" s="62"/>
      <c r="CI921" s="62"/>
      <c r="CJ921" s="62"/>
      <c r="CK921" s="62"/>
      <c r="CL921" s="62"/>
    </row>
    <row r="922" spans="1:90" s="361" customFormat="1" ht="15" customHeight="1">
      <c r="A922" s="617"/>
      <c r="B922" s="622"/>
      <c r="C922" s="623"/>
      <c r="D922" s="577"/>
      <c r="E922" s="578"/>
      <c r="F922" s="582"/>
      <c r="G922" s="13">
        <v>50</v>
      </c>
      <c r="H922" s="296"/>
      <c r="I922" s="83">
        <v>3600</v>
      </c>
      <c r="J922" s="6">
        <f t="shared" si="223"/>
        <v>0</v>
      </c>
      <c r="K922" s="332">
        <f>Итого!$B$17</f>
        <v>0</v>
      </c>
      <c r="L922" s="8">
        <f t="shared" si="224"/>
        <v>3600</v>
      </c>
      <c r="M922" s="8">
        <f t="shared" si="225"/>
        <v>0</v>
      </c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  <c r="AO922" s="62"/>
      <c r="AP922" s="62"/>
      <c r="AQ922" s="62"/>
      <c r="AR922" s="62"/>
      <c r="AS922" s="62"/>
      <c r="AT922" s="62"/>
      <c r="AU922" s="62"/>
      <c r="AV922" s="62"/>
      <c r="AW922" s="62"/>
      <c r="AX922" s="62"/>
      <c r="AY922" s="62"/>
      <c r="AZ922" s="62"/>
      <c r="BA922" s="62"/>
      <c r="BB922" s="62"/>
      <c r="BC922" s="62"/>
      <c r="BD922" s="62"/>
      <c r="BE922" s="62"/>
      <c r="BF922" s="62"/>
      <c r="BG922" s="62"/>
      <c r="BH922" s="62"/>
      <c r="BI922" s="62"/>
      <c r="BJ922" s="62"/>
      <c r="BK922" s="62"/>
      <c r="BL922" s="62"/>
      <c r="BM922" s="62"/>
      <c r="BN922" s="62"/>
      <c r="BO922" s="62"/>
      <c r="BP922" s="62"/>
      <c r="BQ922" s="62"/>
      <c r="BR922" s="62"/>
      <c r="BS922" s="62"/>
      <c r="BT922" s="62"/>
      <c r="BU922" s="62"/>
      <c r="BV922" s="62"/>
      <c r="BW922" s="62"/>
      <c r="BX922" s="62"/>
      <c r="BY922" s="62"/>
      <c r="BZ922" s="62"/>
      <c r="CA922" s="62"/>
      <c r="CB922" s="62"/>
      <c r="CC922" s="62"/>
      <c r="CD922" s="62"/>
      <c r="CE922" s="62"/>
      <c r="CF922" s="62"/>
      <c r="CG922" s="62"/>
      <c r="CH922" s="62"/>
      <c r="CI922" s="62"/>
      <c r="CJ922" s="62"/>
      <c r="CK922" s="62"/>
      <c r="CL922" s="62"/>
    </row>
    <row r="923" spans="1:90" s="361" customFormat="1" ht="15" customHeight="1">
      <c r="A923" s="618"/>
      <c r="B923" s="624"/>
      <c r="C923" s="625"/>
      <c r="D923" s="579"/>
      <c r="E923" s="580"/>
      <c r="F923" s="583"/>
      <c r="G923" s="13">
        <v>52</v>
      </c>
      <c r="H923" s="296"/>
      <c r="I923" s="83">
        <v>3600</v>
      </c>
      <c r="J923" s="6">
        <f t="shared" si="223"/>
        <v>0</v>
      </c>
      <c r="K923" s="332">
        <f>Итого!$B$17</f>
        <v>0</v>
      </c>
      <c r="L923" s="8">
        <f t="shared" si="224"/>
        <v>3600</v>
      </c>
      <c r="M923" s="8">
        <f t="shared" si="225"/>
        <v>0</v>
      </c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  <c r="AO923" s="62"/>
      <c r="AP923" s="62"/>
      <c r="AQ923" s="62"/>
      <c r="AR923" s="62"/>
      <c r="AS923" s="62"/>
      <c r="AT923" s="62"/>
      <c r="AU923" s="62"/>
      <c r="AV923" s="62"/>
      <c r="AW923" s="62"/>
      <c r="AX923" s="62"/>
      <c r="AY923" s="62"/>
      <c r="AZ923" s="62"/>
      <c r="BA923" s="62"/>
      <c r="BB923" s="62"/>
      <c r="BC923" s="62"/>
      <c r="BD923" s="62"/>
      <c r="BE923" s="62"/>
      <c r="BF923" s="62"/>
      <c r="BG923" s="62"/>
      <c r="BH923" s="62"/>
      <c r="BI923" s="62"/>
      <c r="BJ923" s="62"/>
      <c r="BK923" s="62"/>
      <c r="BL923" s="62"/>
      <c r="BM923" s="62"/>
      <c r="BN923" s="62"/>
      <c r="BO923" s="62"/>
      <c r="BP923" s="62"/>
      <c r="BQ923" s="62"/>
      <c r="BR923" s="62"/>
      <c r="BS923" s="62"/>
      <c r="BT923" s="62"/>
      <c r="BU923" s="62"/>
      <c r="BV923" s="62"/>
      <c r="BW923" s="62"/>
      <c r="BX923" s="62"/>
      <c r="BY923" s="62"/>
      <c r="BZ923" s="62"/>
      <c r="CA923" s="62"/>
      <c r="CB923" s="62"/>
      <c r="CC923" s="62"/>
      <c r="CD923" s="62"/>
      <c r="CE923" s="62"/>
      <c r="CF923" s="62"/>
      <c r="CG923" s="62"/>
      <c r="CH923" s="62"/>
      <c r="CI923" s="62"/>
      <c r="CJ923" s="62"/>
      <c r="CK923" s="62"/>
      <c r="CL923" s="62"/>
    </row>
    <row r="924" spans="1:90" s="247" customFormat="1" ht="15" customHeight="1">
      <c r="A924" s="616" t="s">
        <v>618</v>
      </c>
      <c r="B924" s="620" t="s">
        <v>617</v>
      </c>
      <c r="C924" s="621"/>
      <c r="D924" s="575" t="s">
        <v>601</v>
      </c>
      <c r="E924" s="619"/>
      <c r="F924" s="506"/>
      <c r="G924" s="5"/>
      <c r="H924" s="253">
        <f>SUM(H925:H934)</f>
        <v>0</v>
      </c>
      <c r="I924" s="5"/>
      <c r="J924" s="5">
        <f>SUM(J925:J934)</f>
        <v>0</v>
      </c>
      <c r="K924" s="68"/>
      <c r="L924" s="10"/>
      <c r="M924" s="7">
        <f>SUM(M925:M934)</f>
        <v>0</v>
      </c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  <c r="AO924" s="62"/>
      <c r="AP924" s="62"/>
      <c r="AQ924" s="62"/>
      <c r="AR924" s="62"/>
      <c r="AS924" s="62"/>
      <c r="AT924" s="62"/>
      <c r="AU924" s="62"/>
      <c r="AV924" s="62"/>
      <c r="AW924" s="62"/>
      <c r="AX924" s="62"/>
      <c r="AY924" s="62"/>
      <c r="AZ924" s="62"/>
      <c r="BA924" s="62"/>
      <c r="BB924" s="62"/>
      <c r="BC924" s="62"/>
      <c r="BD924" s="62"/>
      <c r="BE924" s="62"/>
      <c r="BF924" s="62"/>
      <c r="BG924" s="62"/>
      <c r="BH924" s="62"/>
      <c r="BI924" s="62"/>
      <c r="BJ924" s="62"/>
      <c r="BK924" s="62"/>
      <c r="BL924" s="62"/>
      <c r="BM924" s="62"/>
      <c r="BN924" s="62"/>
      <c r="BO924" s="62"/>
      <c r="BP924" s="62"/>
      <c r="BQ924" s="62"/>
      <c r="BR924" s="62"/>
      <c r="BS924" s="62"/>
      <c r="BT924" s="62"/>
      <c r="BU924" s="62"/>
      <c r="BV924" s="62"/>
      <c r="BW924" s="62"/>
      <c r="BX924" s="62"/>
      <c r="BY924" s="62"/>
      <c r="BZ924" s="62"/>
      <c r="CA924" s="62"/>
      <c r="CB924" s="62"/>
      <c r="CC924" s="62"/>
      <c r="CD924" s="62"/>
      <c r="CE924" s="62"/>
      <c r="CF924" s="62"/>
      <c r="CG924" s="62"/>
      <c r="CH924" s="62"/>
      <c r="CI924" s="62"/>
      <c r="CJ924" s="62"/>
      <c r="CK924" s="62"/>
      <c r="CL924" s="62"/>
    </row>
    <row r="925" spans="1:90" s="247" customFormat="1" ht="15" customHeight="1">
      <c r="A925" s="617"/>
      <c r="B925" s="622"/>
      <c r="C925" s="623"/>
      <c r="D925" s="577"/>
      <c r="E925" s="578"/>
      <c r="F925" s="582"/>
      <c r="G925" s="13">
        <v>34</v>
      </c>
      <c r="H925" s="296"/>
      <c r="I925" s="83">
        <v>3600</v>
      </c>
      <c r="J925" s="6">
        <f t="shared" ref="J925:J934" si="226">I925*H925</f>
        <v>0</v>
      </c>
      <c r="K925" s="332">
        <f>Итого!$B$17</f>
        <v>0</v>
      </c>
      <c r="L925" s="8">
        <f t="shared" ref="L925:L934" si="227">PRODUCT(I925,1-K925)</f>
        <v>3600</v>
      </c>
      <c r="M925" s="8">
        <f t="shared" ref="M925:M934" si="228">L925*H925</f>
        <v>0</v>
      </c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  <c r="AO925" s="62"/>
      <c r="AP925" s="62"/>
      <c r="AQ925" s="62"/>
      <c r="AR925" s="62"/>
      <c r="AS925" s="62"/>
      <c r="AT925" s="62"/>
      <c r="AU925" s="62"/>
      <c r="AV925" s="62"/>
      <c r="AW925" s="62"/>
      <c r="AX925" s="62"/>
      <c r="AY925" s="62"/>
      <c r="AZ925" s="62"/>
      <c r="BA925" s="62"/>
      <c r="BB925" s="62"/>
      <c r="BC925" s="62"/>
      <c r="BD925" s="62"/>
      <c r="BE925" s="62"/>
      <c r="BF925" s="62"/>
      <c r="BG925" s="62"/>
      <c r="BH925" s="62"/>
      <c r="BI925" s="62"/>
      <c r="BJ925" s="62"/>
      <c r="BK925" s="62"/>
      <c r="BL925" s="62"/>
      <c r="BM925" s="62"/>
      <c r="BN925" s="62"/>
      <c r="BO925" s="62"/>
      <c r="BP925" s="62"/>
      <c r="BQ925" s="62"/>
      <c r="BR925" s="62"/>
      <c r="BS925" s="62"/>
      <c r="BT925" s="62"/>
      <c r="BU925" s="62"/>
      <c r="BV925" s="62"/>
      <c r="BW925" s="62"/>
      <c r="BX925" s="62"/>
      <c r="BY925" s="62"/>
      <c r="BZ925" s="62"/>
      <c r="CA925" s="62"/>
      <c r="CB925" s="62"/>
      <c r="CC925" s="62"/>
      <c r="CD925" s="62"/>
      <c r="CE925" s="62"/>
      <c r="CF925" s="62"/>
      <c r="CG925" s="62"/>
      <c r="CH925" s="62"/>
      <c r="CI925" s="62"/>
      <c r="CJ925" s="62"/>
      <c r="CK925" s="62"/>
      <c r="CL925" s="62"/>
    </row>
    <row r="926" spans="1:90" s="247" customFormat="1" ht="15" customHeight="1">
      <c r="A926" s="617"/>
      <c r="B926" s="622"/>
      <c r="C926" s="623"/>
      <c r="D926" s="577"/>
      <c r="E926" s="578"/>
      <c r="F926" s="582"/>
      <c r="G926" s="13">
        <v>36</v>
      </c>
      <c r="H926" s="296"/>
      <c r="I926" s="83">
        <v>3600</v>
      </c>
      <c r="J926" s="6">
        <f t="shared" si="226"/>
        <v>0</v>
      </c>
      <c r="K926" s="332">
        <f>Итого!$B$17</f>
        <v>0</v>
      </c>
      <c r="L926" s="8">
        <f t="shared" si="227"/>
        <v>3600</v>
      </c>
      <c r="M926" s="8">
        <f t="shared" si="228"/>
        <v>0</v>
      </c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  <c r="AO926" s="62"/>
      <c r="AP926" s="62"/>
      <c r="AQ926" s="62"/>
      <c r="AR926" s="62"/>
      <c r="AS926" s="62"/>
      <c r="AT926" s="62"/>
      <c r="AU926" s="62"/>
      <c r="AV926" s="62"/>
      <c r="AW926" s="62"/>
      <c r="AX926" s="62"/>
      <c r="AY926" s="62"/>
      <c r="AZ926" s="62"/>
      <c r="BA926" s="62"/>
      <c r="BB926" s="62"/>
      <c r="BC926" s="62"/>
      <c r="BD926" s="62"/>
      <c r="BE926" s="62"/>
      <c r="BF926" s="62"/>
      <c r="BG926" s="62"/>
      <c r="BH926" s="62"/>
      <c r="BI926" s="62"/>
      <c r="BJ926" s="62"/>
      <c r="BK926" s="62"/>
      <c r="BL926" s="62"/>
      <c r="BM926" s="62"/>
      <c r="BN926" s="62"/>
      <c r="BO926" s="62"/>
      <c r="BP926" s="62"/>
      <c r="BQ926" s="62"/>
      <c r="BR926" s="62"/>
      <c r="BS926" s="62"/>
      <c r="BT926" s="62"/>
      <c r="BU926" s="62"/>
      <c r="BV926" s="62"/>
      <c r="BW926" s="62"/>
      <c r="BX926" s="62"/>
      <c r="BY926" s="62"/>
      <c r="BZ926" s="62"/>
      <c r="CA926" s="62"/>
      <c r="CB926" s="62"/>
      <c r="CC926" s="62"/>
      <c r="CD926" s="62"/>
      <c r="CE926" s="62"/>
      <c r="CF926" s="62"/>
      <c r="CG926" s="62"/>
      <c r="CH926" s="62"/>
      <c r="CI926" s="62"/>
      <c r="CJ926" s="62"/>
      <c r="CK926" s="62"/>
      <c r="CL926" s="62"/>
    </row>
    <row r="927" spans="1:90" s="247" customFormat="1" ht="15" customHeight="1">
      <c r="A927" s="617"/>
      <c r="B927" s="622"/>
      <c r="C927" s="623"/>
      <c r="D927" s="577"/>
      <c r="E927" s="578"/>
      <c r="F927" s="582"/>
      <c r="G927" s="13">
        <v>38</v>
      </c>
      <c r="H927" s="296"/>
      <c r="I927" s="83">
        <v>3600</v>
      </c>
      <c r="J927" s="6">
        <f t="shared" si="226"/>
        <v>0</v>
      </c>
      <c r="K927" s="332">
        <f>Итого!$B$17</f>
        <v>0</v>
      </c>
      <c r="L927" s="8">
        <f t="shared" si="227"/>
        <v>3600</v>
      </c>
      <c r="M927" s="8">
        <f t="shared" si="228"/>
        <v>0</v>
      </c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  <c r="AO927" s="62"/>
      <c r="AP927" s="62"/>
      <c r="AQ927" s="62"/>
      <c r="AR927" s="62"/>
      <c r="AS927" s="62"/>
      <c r="AT927" s="62"/>
      <c r="AU927" s="62"/>
      <c r="AV927" s="62"/>
      <c r="AW927" s="62"/>
      <c r="AX927" s="62"/>
      <c r="AY927" s="62"/>
      <c r="AZ927" s="62"/>
      <c r="BA927" s="62"/>
      <c r="BB927" s="62"/>
      <c r="BC927" s="62"/>
      <c r="BD927" s="62"/>
      <c r="BE927" s="62"/>
      <c r="BF927" s="62"/>
      <c r="BG927" s="62"/>
      <c r="BH927" s="62"/>
      <c r="BI927" s="62"/>
      <c r="BJ927" s="62"/>
      <c r="BK927" s="62"/>
      <c r="BL927" s="62"/>
      <c r="BM927" s="62"/>
      <c r="BN927" s="62"/>
      <c r="BO927" s="62"/>
      <c r="BP927" s="62"/>
      <c r="BQ927" s="62"/>
      <c r="BR927" s="62"/>
      <c r="BS927" s="62"/>
      <c r="BT927" s="62"/>
      <c r="BU927" s="62"/>
      <c r="BV927" s="62"/>
      <c r="BW927" s="62"/>
      <c r="BX927" s="62"/>
      <c r="BY927" s="62"/>
      <c r="BZ927" s="62"/>
      <c r="CA927" s="62"/>
      <c r="CB927" s="62"/>
      <c r="CC927" s="62"/>
      <c r="CD927" s="62"/>
      <c r="CE927" s="62"/>
      <c r="CF927" s="62"/>
      <c r="CG927" s="62"/>
      <c r="CH927" s="62"/>
      <c r="CI927" s="62"/>
      <c r="CJ927" s="62"/>
      <c r="CK927" s="62"/>
      <c r="CL927" s="62"/>
    </row>
    <row r="928" spans="1:90" s="247" customFormat="1" ht="15" customHeight="1">
      <c r="A928" s="617"/>
      <c r="B928" s="622"/>
      <c r="C928" s="623"/>
      <c r="D928" s="577"/>
      <c r="E928" s="578"/>
      <c r="F928" s="582"/>
      <c r="G928" s="13">
        <v>40</v>
      </c>
      <c r="H928" s="296"/>
      <c r="I928" s="83">
        <v>3600</v>
      </c>
      <c r="J928" s="6">
        <f t="shared" si="226"/>
        <v>0</v>
      </c>
      <c r="K928" s="332">
        <f>Итого!$B$17</f>
        <v>0</v>
      </c>
      <c r="L928" s="8">
        <f t="shared" si="227"/>
        <v>3600</v>
      </c>
      <c r="M928" s="8">
        <f t="shared" si="228"/>
        <v>0</v>
      </c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  <c r="AP928" s="62"/>
      <c r="AQ928" s="62"/>
      <c r="AR928" s="62"/>
      <c r="AS928" s="62"/>
      <c r="AT928" s="62"/>
      <c r="AU928" s="62"/>
      <c r="AV928" s="62"/>
      <c r="AW928" s="62"/>
      <c r="AX928" s="62"/>
      <c r="AY928" s="62"/>
      <c r="AZ928" s="62"/>
      <c r="BA928" s="62"/>
      <c r="BB928" s="62"/>
      <c r="BC928" s="62"/>
      <c r="BD928" s="62"/>
      <c r="BE928" s="62"/>
      <c r="BF928" s="62"/>
      <c r="BG928" s="62"/>
      <c r="BH928" s="62"/>
      <c r="BI928" s="62"/>
      <c r="BJ928" s="62"/>
      <c r="BK928" s="62"/>
      <c r="BL928" s="62"/>
      <c r="BM928" s="62"/>
      <c r="BN928" s="62"/>
      <c r="BO928" s="62"/>
      <c r="BP928" s="62"/>
      <c r="BQ928" s="62"/>
      <c r="BR928" s="62"/>
      <c r="BS928" s="62"/>
      <c r="BT928" s="62"/>
      <c r="BU928" s="62"/>
      <c r="BV928" s="62"/>
      <c r="BW928" s="62"/>
      <c r="BX928" s="62"/>
      <c r="BY928" s="62"/>
      <c r="BZ928" s="62"/>
      <c r="CA928" s="62"/>
      <c r="CB928" s="62"/>
      <c r="CC928" s="62"/>
      <c r="CD928" s="62"/>
      <c r="CE928" s="62"/>
      <c r="CF928" s="62"/>
      <c r="CG928" s="62"/>
      <c r="CH928" s="62"/>
      <c r="CI928" s="62"/>
      <c r="CJ928" s="62"/>
      <c r="CK928" s="62"/>
      <c r="CL928" s="62"/>
    </row>
    <row r="929" spans="1:90" s="247" customFormat="1" ht="15" customHeight="1">
      <c r="A929" s="617"/>
      <c r="B929" s="622"/>
      <c r="C929" s="623"/>
      <c r="D929" s="577"/>
      <c r="E929" s="578"/>
      <c r="F929" s="582"/>
      <c r="G929" s="13">
        <v>42</v>
      </c>
      <c r="H929" s="296"/>
      <c r="I929" s="83">
        <v>3600</v>
      </c>
      <c r="J929" s="6">
        <f t="shared" si="226"/>
        <v>0</v>
      </c>
      <c r="K929" s="332">
        <f>Итого!$B$17</f>
        <v>0</v>
      </c>
      <c r="L929" s="8">
        <f t="shared" si="227"/>
        <v>3600</v>
      </c>
      <c r="M929" s="8">
        <f t="shared" si="228"/>
        <v>0</v>
      </c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  <c r="AP929" s="62"/>
      <c r="AQ929" s="62"/>
      <c r="AR929" s="62"/>
      <c r="AS929" s="62"/>
      <c r="AT929" s="62"/>
      <c r="AU929" s="62"/>
      <c r="AV929" s="62"/>
      <c r="AW929" s="62"/>
      <c r="AX929" s="62"/>
      <c r="AY929" s="62"/>
      <c r="AZ929" s="62"/>
      <c r="BA929" s="62"/>
      <c r="BB929" s="62"/>
      <c r="BC929" s="62"/>
      <c r="BD929" s="62"/>
      <c r="BE929" s="62"/>
      <c r="BF929" s="62"/>
      <c r="BG929" s="62"/>
      <c r="BH929" s="62"/>
      <c r="BI929" s="62"/>
      <c r="BJ929" s="62"/>
      <c r="BK929" s="62"/>
      <c r="BL929" s="62"/>
      <c r="BM929" s="62"/>
      <c r="BN929" s="62"/>
      <c r="BO929" s="62"/>
      <c r="BP929" s="62"/>
      <c r="BQ929" s="62"/>
      <c r="BR929" s="62"/>
      <c r="BS929" s="62"/>
      <c r="BT929" s="62"/>
      <c r="BU929" s="62"/>
      <c r="BV929" s="62"/>
      <c r="BW929" s="62"/>
      <c r="BX929" s="62"/>
      <c r="BY929" s="62"/>
      <c r="BZ929" s="62"/>
      <c r="CA929" s="62"/>
      <c r="CB929" s="62"/>
      <c r="CC929" s="62"/>
      <c r="CD929" s="62"/>
      <c r="CE929" s="62"/>
      <c r="CF929" s="62"/>
      <c r="CG929" s="62"/>
      <c r="CH929" s="62"/>
      <c r="CI929" s="62"/>
      <c r="CJ929" s="62"/>
      <c r="CK929" s="62"/>
      <c r="CL929" s="62"/>
    </row>
    <row r="930" spans="1:90" s="247" customFormat="1" ht="15" customHeight="1">
      <c r="A930" s="617"/>
      <c r="B930" s="622"/>
      <c r="C930" s="623"/>
      <c r="D930" s="577"/>
      <c r="E930" s="578"/>
      <c r="F930" s="582"/>
      <c r="G930" s="13">
        <v>44</v>
      </c>
      <c r="H930" s="296"/>
      <c r="I930" s="83">
        <v>3600</v>
      </c>
      <c r="J930" s="6">
        <f t="shared" si="226"/>
        <v>0</v>
      </c>
      <c r="K930" s="332">
        <f>Итого!$B$17</f>
        <v>0</v>
      </c>
      <c r="L930" s="8">
        <f t="shared" si="227"/>
        <v>3600</v>
      </c>
      <c r="M930" s="8">
        <f t="shared" si="228"/>
        <v>0</v>
      </c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  <c r="AO930" s="62"/>
      <c r="AP930" s="62"/>
      <c r="AQ930" s="62"/>
      <c r="AR930" s="62"/>
      <c r="AS930" s="62"/>
      <c r="AT930" s="62"/>
      <c r="AU930" s="62"/>
      <c r="AV930" s="62"/>
      <c r="AW930" s="62"/>
      <c r="AX930" s="62"/>
      <c r="AY930" s="62"/>
      <c r="AZ930" s="62"/>
      <c r="BA930" s="62"/>
      <c r="BB930" s="62"/>
      <c r="BC930" s="62"/>
      <c r="BD930" s="62"/>
      <c r="BE930" s="62"/>
      <c r="BF930" s="62"/>
      <c r="BG930" s="62"/>
      <c r="BH930" s="62"/>
      <c r="BI930" s="62"/>
      <c r="BJ930" s="62"/>
      <c r="BK930" s="62"/>
      <c r="BL930" s="62"/>
      <c r="BM930" s="62"/>
      <c r="BN930" s="62"/>
      <c r="BO930" s="62"/>
      <c r="BP930" s="62"/>
      <c r="BQ930" s="62"/>
      <c r="BR930" s="62"/>
      <c r="BS930" s="62"/>
      <c r="BT930" s="62"/>
      <c r="BU930" s="62"/>
      <c r="BV930" s="62"/>
      <c r="BW930" s="62"/>
      <c r="BX930" s="62"/>
      <c r="BY930" s="62"/>
      <c r="BZ930" s="62"/>
      <c r="CA930" s="62"/>
      <c r="CB930" s="62"/>
      <c r="CC930" s="62"/>
      <c r="CD930" s="62"/>
      <c r="CE930" s="62"/>
      <c r="CF930" s="62"/>
      <c r="CG930" s="62"/>
      <c r="CH930" s="62"/>
      <c r="CI930" s="62"/>
      <c r="CJ930" s="62"/>
      <c r="CK930" s="62"/>
      <c r="CL930" s="62"/>
    </row>
    <row r="931" spans="1:90" s="247" customFormat="1" ht="15" customHeight="1">
      <c r="A931" s="617"/>
      <c r="B931" s="622"/>
      <c r="C931" s="623"/>
      <c r="D931" s="577"/>
      <c r="E931" s="578"/>
      <c r="F931" s="582"/>
      <c r="G931" s="13">
        <v>46</v>
      </c>
      <c r="H931" s="296"/>
      <c r="I931" s="83">
        <v>3600</v>
      </c>
      <c r="J931" s="6">
        <f t="shared" si="226"/>
        <v>0</v>
      </c>
      <c r="K931" s="332">
        <f>Итого!$B$17</f>
        <v>0</v>
      </c>
      <c r="L931" s="8">
        <f t="shared" si="227"/>
        <v>3600</v>
      </c>
      <c r="M931" s="8">
        <f t="shared" si="228"/>
        <v>0</v>
      </c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  <c r="AO931" s="62"/>
      <c r="AP931" s="62"/>
      <c r="AQ931" s="62"/>
      <c r="AR931" s="62"/>
      <c r="AS931" s="62"/>
      <c r="AT931" s="62"/>
      <c r="AU931" s="62"/>
      <c r="AV931" s="62"/>
      <c r="AW931" s="62"/>
      <c r="AX931" s="62"/>
      <c r="AY931" s="62"/>
      <c r="AZ931" s="62"/>
      <c r="BA931" s="62"/>
      <c r="BB931" s="62"/>
      <c r="BC931" s="62"/>
      <c r="BD931" s="62"/>
      <c r="BE931" s="62"/>
      <c r="BF931" s="62"/>
      <c r="BG931" s="62"/>
      <c r="BH931" s="62"/>
      <c r="BI931" s="62"/>
      <c r="BJ931" s="62"/>
      <c r="BK931" s="62"/>
      <c r="BL931" s="62"/>
      <c r="BM931" s="62"/>
      <c r="BN931" s="62"/>
      <c r="BO931" s="62"/>
      <c r="BP931" s="62"/>
      <c r="BQ931" s="62"/>
      <c r="BR931" s="62"/>
      <c r="BS931" s="62"/>
      <c r="BT931" s="62"/>
      <c r="BU931" s="62"/>
      <c r="BV931" s="62"/>
      <c r="BW931" s="62"/>
      <c r="BX931" s="62"/>
      <c r="BY931" s="62"/>
      <c r="BZ931" s="62"/>
      <c r="CA931" s="62"/>
      <c r="CB931" s="62"/>
      <c r="CC931" s="62"/>
      <c r="CD931" s="62"/>
      <c r="CE931" s="62"/>
      <c r="CF931" s="62"/>
      <c r="CG931" s="62"/>
      <c r="CH931" s="62"/>
      <c r="CI931" s="62"/>
      <c r="CJ931" s="62"/>
      <c r="CK931" s="62"/>
      <c r="CL931" s="62"/>
    </row>
    <row r="932" spans="1:90" s="247" customFormat="1" ht="15" customHeight="1">
      <c r="A932" s="617"/>
      <c r="B932" s="622"/>
      <c r="C932" s="623"/>
      <c r="D932" s="577"/>
      <c r="E932" s="578"/>
      <c r="F932" s="582"/>
      <c r="G932" s="13">
        <v>48</v>
      </c>
      <c r="H932" s="296"/>
      <c r="I932" s="83">
        <v>3600</v>
      </c>
      <c r="J932" s="6">
        <f t="shared" si="226"/>
        <v>0</v>
      </c>
      <c r="K932" s="332">
        <f>Итого!$B$17</f>
        <v>0</v>
      </c>
      <c r="L932" s="8">
        <f t="shared" si="227"/>
        <v>3600</v>
      </c>
      <c r="M932" s="8">
        <f t="shared" si="228"/>
        <v>0</v>
      </c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  <c r="AO932" s="62"/>
      <c r="AP932" s="62"/>
      <c r="AQ932" s="62"/>
      <c r="AR932" s="62"/>
      <c r="AS932" s="62"/>
      <c r="AT932" s="62"/>
      <c r="AU932" s="62"/>
      <c r="AV932" s="62"/>
      <c r="AW932" s="62"/>
      <c r="AX932" s="62"/>
      <c r="AY932" s="62"/>
      <c r="AZ932" s="62"/>
      <c r="BA932" s="62"/>
      <c r="BB932" s="62"/>
      <c r="BC932" s="62"/>
      <c r="BD932" s="62"/>
      <c r="BE932" s="62"/>
      <c r="BF932" s="62"/>
      <c r="BG932" s="62"/>
      <c r="BH932" s="62"/>
      <c r="BI932" s="62"/>
      <c r="BJ932" s="62"/>
      <c r="BK932" s="62"/>
      <c r="BL932" s="62"/>
      <c r="BM932" s="62"/>
      <c r="BN932" s="62"/>
      <c r="BO932" s="62"/>
      <c r="BP932" s="62"/>
      <c r="BQ932" s="62"/>
      <c r="BR932" s="62"/>
      <c r="BS932" s="62"/>
      <c r="BT932" s="62"/>
      <c r="BU932" s="62"/>
      <c r="BV932" s="62"/>
      <c r="BW932" s="62"/>
      <c r="BX932" s="62"/>
      <c r="BY932" s="62"/>
      <c r="BZ932" s="62"/>
      <c r="CA932" s="62"/>
      <c r="CB932" s="62"/>
      <c r="CC932" s="62"/>
      <c r="CD932" s="62"/>
      <c r="CE932" s="62"/>
      <c r="CF932" s="62"/>
      <c r="CG932" s="62"/>
      <c r="CH932" s="62"/>
      <c r="CI932" s="62"/>
      <c r="CJ932" s="62"/>
      <c r="CK932" s="62"/>
      <c r="CL932" s="62"/>
    </row>
    <row r="933" spans="1:90" s="247" customFormat="1" ht="15" customHeight="1">
      <c r="A933" s="617"/>
      <c r="B933" s="622"/>
      <c r="C933" s="623"/>
      <c r="D933" s="577"/>
      <c r="E933" s="578"/>
      <c r="F933" s="582"/>
      <c r="G933" s="13">
        <v>50</v>
      </c>
      <c r="H933" s="296"/>
      <c r="I933" s="83">
        <v>3600</v>
      </c>
      <c r="J933" s="6">
        <f t="shared" si="226"/>
        <v>0</v>
      </c>
      <c r="K933" s="332">
        <f>Итого!$B$17</f>
        <v>0</v>
      </c>
      <c r="L933" s="8">
        <f t="shared" si="227"/>
        <v>3600</v>
      </c>
      <c r="M933" s="8">
        <f t="shared" si="228"/>
        <v>0</v>
      </c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  <c r="AO933" s="62"/>
      <c r="AP933" s="62"/>
      <c r="AQ933" s="62"/>
      <c r="AR933" s="62"/>
      <c r="AS933" s="62"/>
      <c r="AT933" s="62"/>
      <c r="AU933" s="62"/>
      <c r="AV933" s="62"/>
      <c r="AW933" s="62"/>
      <c r="AX933" s="62"/>
      <c r="AY933" s="62"/>
      <c r="AZ933" s="62"/>
      <c r="BA933" s="62"/>
      <c r="BB933" s="62"/>
      <c r="BC933" s="62"/>
      <c r="BD933" s="62"/>
      <c r="BE933" s="62"/>
      <c r="BF933" s="62"/>
      <c r="BG933" s="62"/>
      <c r="BH933" s="62"/>
      <c r="BI933" s="62"/>
      <c r="BJ933" s="62"/>
      <c r="BK933" s="62"/>
      <c r="BL933" s="62"/>
      <c r="BM933" s="62"/>
      <c r="BN933" s="62"/>
      <c r="BO933" s="62"/>
      <c r="BP933" s="62"/>
      <c r="BQ933" s="62"/>
      <c r="BR933" s="62"/>
      <c r="BS933" s="62"/>
      <c r="BT933" s="62"/>
      <c r="BU933" s="62"/>
      <c r="BV933" s="62"/>
      <c r="BW933" s="62"/>
      <c r="BX933" s="62"/>
      <c r="BY933" s="62"/>
      <c r="BZ933" s="62"/>
      <c r="CA933" s="62"/>
      <c r="CB933" s="62"/>
      <c r="CC933" s="62"/>
      <c r="CD933" s="62"/>
      <c r="CE933" s="62"/>
      <c r="CF933" s="62"/>
      <c r="CG933" s="62"/>
      <c r="CH933" s="62"/>
      <c r="CI933" s="62"/>
      <c r="CJ933" s="62"/>
      <c r="CK933" s="62"/>
      <c r="CL933" s="62"/>
    </row>
    <row r="934" spans="1:90" s="247" customFormat="1" ht="15" customHeight="1">
      <c r="A934" s="618"/>
      <c r="B934" s="624"/>
      <c r="C934" s="625"/>
      <c r="D934" s="579"/>
      <c r="E934" s="580"/>
      <c r="F934" s="583"/>
      <c r="G934" s="13">
        <v>52</v>
      </c>
      <c r="H934" s="296"/>
      <c r="I934" s="83">
        <v>3600</v>
      </c>
      <c r="J934" s="6">
        <f t="shared" si="226"/>
        <v>0</v>
      </c>
      <c r="K934" s="332">
        <f>Итого!$B$17</f>
        <v>0</v>
      </c>
      <c r="L934" s="8">
        <f t="shared" si="227"/>
        <v>3600</v>
      </c>
      <c r="M934" s="8">
        <f t="shared" si="228"/>
        <v>0</v>
      </c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  <c r="AO934" s="62"/>
      <c r="AP934" s="62"/>
      <c r="AQ934" s="62"/>
      <c r="AR934" s="62"/>
      <c r="AS934" s="62"/>
      <c r="AT934" s="62"/>
      <c r="AU934" s="62"/>
      <c r="AV934" s="62"/>
      <c r="AW934" s="62"/>
      <c r="AX934" s="62"/>
      <c r="AY934" s="62"/>
      <c r="AZ934" s="62"/>
      <c r="BA934" s="62"/>
      <c r="BB934" s="62"/>
      <c r="BC934" s="62"/>
      <c r="BD934" s="62"/>
      <c r="BE934" s="62"/>
      <c r="BF934" s="62"/>
      <c r="BG934" s="62"/>
      <c r="BH934" s="62"/>
      <c r="BI934" s="62"/>
      <c r="BJ934" s="62"/>
      <c r="BK934" s="62"/>
      <c r="BL934" s="62"/>
      <c r="BM934" s="62"/>
      <c r="BN934" s="62"/>
      <c r="BO934" s="62"/>
      <c r="BP934" s="62"/>
      <c r="BQ934" s="62"/>
      <c r="BR934" s="62"/>
      <c r="BS934" s="62"/>
      <c r="BT934" s="62"/>
      <c r="BU934" s="62"/>
      <c r="BV934" s="62"/>
      <c r="BW934" s="62"/>
      <c r="BX934" s="62"/>
      <c r="BY934" s="62"/>
      <c r="BZ934" s="62"/>
      <c r="CA934" s="62"/>
      <c r="CB934" s="62"/>
      <c r="CC934" s="62"/>
      <c r="CD934" s="62"/>
      <c r="CE934" s="62"/>
      <c r="CF934" s="62"/>
      <c r="CG934" s="62"/>
      <c r="CH934" s="62"/>
      <c r="CI934" s="62"/>
      <c r="CJ934" s="62"/>
      <c r="CK934" s="62"/>
      <c r="CL934" s="62"/>
    </row>
    <row r="935" spans="1:90" s="361" customFormat="1" ht="15" customHeight="1">
      <c r="A935" s="616" t="s">
        <v>771</v>
      </c>
      <c r="B935" s="575" t="s">
        <v>775</v>
      </c>
      <c r="C935" s="619"/>
      <c r="D935" s="575" t="s">
        <v>601</v>
      </c>
      <c r="E935" s="619"/>
      <c r="F935" s="506"/>
      <c r="G935" s="5"/>
      <c r="H935" s="253">
        <f>SUM(H936:H945)</f>
        <v>0</v>
      </c>
      <c r="I935" s="5"/>
      <c r="J935" s="5">
        <f>SUM(J936:J945)</f>
        <v>0</v>
      </c>
      <c r="K935" s="68"/>
      <c r="L935" s="10"/>
      <c r="M935" s="7">
        <f>SUM(M936:M945)</f>
        <v>0</v>
      </c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  <c r="AP935" s="62"/>
      <c r="AQ935" s="62"/>
      <c r="AR935" s="62"/>
      <c r="AS935" s="62"/>
      <c r="AT935" s="62"/>
      <c r="AU935" s="62"/>
      <c r="AV935" s="62"/>
      <c r="AW935" s="62"/>
      <c r="AX935" s="62"/>
      <c r="AY935" s="62"/>
      <c r="AZ935" s="62"/>
      <c r="BA935" s="62"/>
      <c r="BB935" s="62"/>
      <c r="BC935" s="62"/>
      <c r="BD935" s="62"/>
      <c r="BE935" s="62"/>
      <c r="BF935" s="62"/>
      <c r="BG935" s="62"/>
      <c r="BH935" s="62"/>
      <c r="BI935" s="62"/>
      <c r="BJ935" s="62"/>
      <c r="BK935" s="62"/>
      <c r="BL935" s="62"/>
      <c r="BM935" s="62"/>
      <c r="BN935" s="62"/>
      <c r="BO935" s="62"/>
      <c r="BP935" s="62"/>
      <c r="BQ935" s="62"/>
      <c r="BR935" s="62"/>
      <c r="BS935" s="62"/>
      <c r="BT935" s="62"/>
      <c r="BU935" s="62"/>
      <c r="BV935" s="62"/>
      <c r="BW935" s="62"/>
      <c r="BX935" s="62"/>
      <c r="BY935" s="62"/>
      <c r="BZ935" s="62"/>
      <c r="CA935" s="62"/>
      <c r="CB935" s="62"/>
      <c r="CC935" s="62"/>
      <c r="CD935" s="62"/>
      <c r="CE935" s="62"/>
      <c r="CF935" s="62"/>
      <c r="CG935" s="62"/>
      <c r="CH935" s="62"/>
      <c r="CI935" s="62"/>
      <c r="CJ935" s="62"/>
      <c r="CK935" s="62"/>
      <c r="CL935" s="62"/>
    </row>
    <row r="936" spans="1:90" s="361" customFormat="1" ht="15" customHeight="1">
      <c r="A936" s="617"/>
      <c r="B936" s="577"/>
      <c r="C936" s="578"/>
      <c r="D936" s="577"/>
      <c r="E936" s="578"/>
      <c r="F936" s="582"/>
      <c r="G936" s="13">
        <v>34</v>
      </c>
      <c r="H936" s="296"/>
      <c r="I936" s="6">
        <v>4299</v>
      </c>
      <c r="J936" s="6">
        <f t="shared" ref="J936:J945" si="229">I936*H936</f>
        <v>0</v>
      </c>
      <c r="K936" s="332">
        <f>Итого!$B$17</f>
        <v>0</v>
      </c>
      <c r="L936" s="8">
        <f t="shared" ref="L936:L945" si="230">PRODUCT(I936,1-K936)</f>
        <v>4299</v>
      </c>
      <c r="M936" s="8">
        <f t="shared" ref="M936:M945" si="231">L936*H936</f>
        <v>0</v>
      </c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  <c r="AP936" s="62"/>
      <c r="AQ936" s="62"/>
      <c r="AR936" s="62"/>
      <c r="AS936" s="62"/>
      <c r="AT936" s="62"/>
      <c r="AU936" s="62"/>
      <c r="AV936" s="62"/>
      <c r="AW936" s="62"/>
      <c r="AX936" s="62"/>
      <c r="AY936" s="62"/>
      <c r="AZ936" s="62"/>
      <c r="BA936" s="62"/>
      <c r="BB936" s="62"/>
      <c r="BC936" s="62"/>
      <c r="BD936" s="62"/>
      <c r="BE936" s="62"/>
      <c r="BF936" s="62"/>
      <c r="BG936" s="62"/>
      <c r="BH936" s="62"/>
      <c r="BI936" s="62"/>
      <c r="BJ936" s="62"/>
      <c r="BK936" s="62"/>
      <c r="BL936" s="62"/>
      <c r="BM936" s="62"/>
      <c r="BN936" s="62"/>
      <c r="BO936" s="62"/>
      <c r="BP936" s="62"/>
      <c r="BQ936" s="62"/>
      <c r="BR936" s="62"/>
      <c r="BS936" s="62"/>
      <c r="BT936" s="62"/>
      <c r="BU936" s="62"/>
      <c r="BV936" s="62"/>
      <c r="BW936" s="62"/>
      <c r="BX936" s="62"/>
      <c r="BY936" s="62"/>
      <c r="BZ936" s="62"/>
      <c r="CA936" s="62"/>
      <c r="CB936" s="62"/>
      <c r="CC936" s="62"/>
      <c r="CD936" s="62"/>
      <c r="CE936" s="62"/>
      <c r="CF936" s="62"/>
      <c r="CG936" s="62"/>
      <c r="CH936" s="62"/>
      <c r="CI936" s="62"/>
      <c r="CJ936" s="62"/>
      <c r="CK936" s="62"/>
      <c r="CL936" s="62"/>
    </row>
    <row r="937" spans="1:90" s="361" customFormat="1" ht="15" customHeight="1">
      <c r="A937" s="617"/>
      <c r="B937" s="577"/>
      <c r="C937" s="578"/>
      <c r="D937" s="577"/>
      <c r="E937" s="578"/>
      <c r="F937" s="582"/>
      <c r="G937" s="13">
        <v>36</v>
      </c>
      <c r="H937" s="296"/>
      <c r="I937" s="6">
        <v>4299</v>
      </c>
      <c r="J937" s="6">
        <f t="shared" si="229"/>
        <v>0</v>
      </c>
      <c r="K937" s="332">
        <f>Итого!$B$17</f>
        <v>0</v>
      </c>
      <c r="L937" s="8">
        <f t="shared" si="230"/>
        <v>4299</v>
      </c>
      <c r="M937" s="8">
        <f t="shared" si="231"/>
        <v>0</v>
      </c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  <c r="AO937" s="62"/>
      <c r="AP937" s="62"/>
      <c r="AQ937" s="62"/>
      <c r="AR937" s="62"/>
      <c r="AS937" s="62"/>
      <c r="AT937" s="62"/>
      <c r="AU937" s="62"/>
      <c r="AV937" s="62"/>
      <c r="AW937" s="62"/>
      <c r="AX937" s="62"/>
      <c r="AY937" s="62"/>
      <c r="AZ937" s="62"/>
      <c r="BA937" s="62"/>
      <c r="BB937" s="62"/>
      <c r="BC937" s="62"/>
      <c r="BD937" s="62"/>
      <c r="BE937" s="62"/>
      <c r="BF937" s="62"/>
      <c r="BG937" s="62"/>
      <c r="BH937" s="62"/>
      <c r="BI937" s="62"/>
      <c r="BJ937" s="62"/>
      <c r="BK937" s="62"/>
      <c r="BL937" s="62"/>
      <c r="BM937" s="62"/>
      <c r="BN937" s="62"/>
      <c r="BO937" s="62"/>
      <c r="BP937" s="62"/>
      <c r="BQ937" s="62"/>
      <c r="BR937" s="62"/>
      <c r="BS937" s="62"/>
      <c r="BT937" s="62"/>
      <c r="BU937" s="62"/>
      <c r="BV937" s="62"/>
      <c r="BW937" s="62"/>
      <c r="BX937" s="62"/>
      <c r="BY937" s="62"/>
      <c r="BZ937" s="62"/>
      <c r="CA937" s="62"/>
      <c r="CB937" s="62"/>
      <c r="CC937" s="62"/>
      <c r="CD937" s="62"/>
      <c r="CE937" s="62"/>
      <c r="CF937" s="62"/>
      <c r="CG937" s="62"/>
      <c r="CH937" s="62"/>
      <c r="CI937" s="62"/>
      <c r="CJ937" s="62"/>
      <c r="CK937" s="62"/>
      <c r="CL937" s="62"/>
    </row>
    <row r="938" spans="1:90" s="361" customFormat="1" ht="15" customHeight="1">
      <c r="A938" s="617"/>
      <c r="B938" s="577"/>
      <c r="C938" s="578"/>
      <c r="D938" s="577"/>
      <c r="E938" s="578"/>
      <c r="F938" s="582"/>
      <c r="G938" s="13">
        <v>38</v>
      </c>
      <c r="H938" s="296"/>
      <c r="I938" s="6">
        <v>4299</v>
      </c>
      <c r="J938" s="6">
        <f t="shared" si="229"/>
        <v>0</v>
      </c>
      <c r="K938" s="332">
        <f>Итого!$B$17</f>
        <v>0</v>
      </c>
      <c r="L938" s="8">
        <f t="shared" si="230"/>
        <v>4299</v>
      </c>
      <c r="M938" s="8">
        <f t="shared" si="231"/>
        <v>0</v>
      </c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  <c r="AO938" s="62"/>
      <c r="AP938" s="62"/>
      <c r="AQ938" s="62"/>
      <c r="AR938" s="62"/>
      <c r="AS938" s="62"/>
      <c r="AT938" s="62"/>
      <c r="AU938" s="62"/>
      <c r="AV938" s="62"/>
      <c r="AW938" s="62"/>
      <c r="AX938" s="62"/>
      <c r="AY938" s="62"/>
      <c r="AZ938" s="62"/>
      <c r="BA938" s="62"/>
      <c r="BB938" s="62"/>
      <c r="BC938" s="62"/>
      <c r="BD938" s="62"/>
      <c r="BE938" s="62"/>
      <c r="BF938" s="62"/>
      <c r="BG938" s="62"/>
      <c r="BH938" s="62"/>
      <c r="BI938" s="62"/>
      <c r="BJ938" s="62"/>
      <c r="BK938" s="62"/>
      <c r="BL938" s="62"/>
      <c r="BM938" s="62"/>
      <c r="BN938" s="62"/>
      <c r="BO938" s="62"/>
      <c r="BP938" s="62"/>
      <c r="BQ938" s="62"/>
      <c r="BR938" s="62"/>
      <c r="BS938" s="62"/>
      <c r="BT938" s="62"/>
      <c r="BU938" s="62"/>
      <c r="BV938" s="62"/>
      <c r="BW938" s="62"/>
      <c r="BX938" s="62"/>
      <c r="BY938" s="62"/>
      <c r="BZ938" s="62"/>
      <c r="CA938" s="62"/>
      <c r="CB938" s="62"/>
      <c r="CC938" s="62"/>
      <c r="CD938" s="62"/>
      <c r="CE938" s="62"/>
      <c r="CF938" s="62"/>
      <c r="CG938" s="62"/>
      <c r="CH938" s="62"/>
      <c r="CI938" s="62"/>
      <c r="CJ938" s="62"/>
      <c r="CK938" s="62"/>
      <c r="CL938" s="62"/>
    </row>
    <row r="939" spans="1:90" s="361" customFormat="1" ht="15" customHeight="1">
      <c r="A939" s="617"/>
      <c r="B939" s="577"/>
      <c r="C939" s="578"/>
      <c r="D939" s="577"/>
      <c r="E939" s="578"/>
      <c r="F939" s="582"/>
      <c r="G939" s="13">
        <v>40</v>
      </c>
      <c r="H939" s="296"/>
      <c r="I939" s="6">
        <v>4299</v>
      </c>
      <c r="J939" s="6">
        <f t="shared" si="229"/>
        <v>0</v>
      </c>
      <c r="K939" s="332">
        <f>Итого!$B$17</f>
        <v>0</v>
      </c>
      <c r="L939" s="8">
        <f t="shared" si="230"/>
        <v>4299</v>
      </c>
      <c r="M939" s="8">
        <f t="shared" si="231"/>
        <v>0</v>
      </c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  <c r="AO939" s="62"/>
      <c r="AP939" s="62"/>
      <c r="AQ939" s="62"/>
      <c r="AR939" s="62"/>
      <c r="AS939" s="62"/>
      <c r="AT939" s="62"/>
      <c r="AU939" s="62"/>
      <c r="AV939" s="62"/>
      <c r="AW939" s="62"/>
      <c r="AX939" s="62"/>
      <c r="AY939" s="62"/>
      <c r="AZ939" s="62"/>
      <c r="BA939" s="62"/>
      <c r="BB939" s="62"/>
      <c r="BC939" s="62"/>
      <c r="BD939" s="62"/>
      <c r="BE939" s="62"/>
      <c r="BF939" s="62"/>
      <c r="BG939" s="62"/>
      <c r="BH939" s="62"/>
      <c r="BI939" s="62"/>
      <c r="BJ939" s="62"/>
      <c r="BK939" s="62"/>
      <c r="BL939" s="62"/>
      <c r="BM939" s="62"/>
      <c r="BN939" s="62"/>
      <c r="BO939" s="62"/>
      <c r="BP939" s="62"/>
      <c r="BQ939" s="62"/>
      <c r="BR939" s="62"/>
      <c r="BS939" s="62"/>
      <c r="BT939" s="62"/>
      <c r="BU939" s="62"/>
      <c r="BV939" s="62"/>
      <c r="BW939" s="62"/>
      <c r="BX939" s="62"/>
      <c r="BY939" s="62"/>
      <c r="BZ939" s="62"/>
      <c r="CA939" s="62"/>
      <c r="CB939" s="62"/>
      <c r="CC939" s="62"/>
      <c r="CD939" s="62"/>
      <c r="CE939" s="62"/>
      <c r="CF939" s="62"/>
      <c r="CG939" s="62"/>
      <c r="CH939" s="62"/>
      <c r="CI939" s="62"/>
      <c r="CJ939" s="62"/>
      <c r="CK939" s="62"/>
      <c r="CL939" s="62"/>
    </row>
    <row r="940" spans="1:90" s="361" customFormat="1" ht="15" customHeight="1">
      <c r="A940" s="617"/>
      <c r="B940" s="577"/>
      <c r="C940" s="578"/>
      <c r="D940" s="577"/>
      <c r="E940" s="578"/>
      <c r="F940" s="582"/>
      <c r="G940" s="13">
        <v>42</v>
      </c>
      <c r="H940" s="296"/>
      <c r="I940" s="6">
        <v>4299</v>
      </c>
      <c r="J940" s="6">
        <f t="shared" si="229"/>
        <v>0</v>
      </c>
      <c r="K940" s="332">
        <f>Итого!$B$17</f>
        <v>0</v>
      </c>
      <c r="L940" s="8">
        <f t="shared" si="230"/>
        <v>4299</v>
      </c>
      <c r="M940" s="8">
        <f t="shared" si="231"/>
        <v>0</v>
      </c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  <c r="AP940" s="62"/>
      <c r="AQ940" s="62"/>
      <c r="AR940" s="62"/>
      <c r="AS940" s="62"/>
      <c r="AT940" s="62"/>
      <c r="AU940" s="62"/>
      <c r="AV940" s="62"/>
      <c r="AW940" s="62"/>
      <c r="AX940" s="62"/>
      <c r="AY940" s="62"/>
      <c r="AZ940" s="62"/>
      <c r="BA940" s="62"/>
      <c r="BB940" s="62"/>
      <c r="BC940" s="62"/>
      <c r="BD940" s="62"/>
      <c r="BE940" s="62"/>
      <c r="BF940" s="62"/>
      <c r="BG940" s="62"/>
      <c r="BH940" s="62"/>
      <c r="BI940" s="62"/>
      <c r="BJ940" s="62"/>
      <c r="BK940" s="62"/>
      <c r="BL940" s="62"/>
      <c r="BM940" s="62"/>
      <c r="BN940" s="62"/>
      <c r="BO940" s="62"/>
      <c r="BP940" s="62"/>
      <c r="BQ940" s="62"/>
      <c r="BR940" s="62"/>
      <c r="BS940" s="62"/>
      <c r="BT940" s="62"/>
      <c r="BU940" s="62"/>
      <c r="BV940" s="62"/>
      <c r="BW940" s="62"/>
      <c r="BX940" s="62"/>
      <c r="BY940" s="62"/>
      <c r="BZ940" s="62"/>
      <c r="CA940" s="62"/>
      <c r="CB940" s="62"/>
      <c r="CC940" s="62"/>
      <c r="CD940" s="62"/>
      <c r="CE940" s="62"/>
      <c r="CF940" s="62"/>
      <c r="CG940" s="62"/>
      <c r="CH940" s="62"/>
      <c r="CI940" s="62"/>
      <c r="CJ940" s="62"/>
      <c r="CK940" s="62"/>
      <c r="CL940" s="62"/>
    </row>
    <row r="941" spans="1:90" s="361" customFormat="1" ht="15" customHeight="1">
      <c r="A941" s="617"/>
      <c r="B941" s="577"/>
      <c r="C941" s="578"/>
      <c r="D941" s="577"/>
      <c r="E941" s="578"/>
      <c r="F941" s="582"/>
      <c r="G941" s="13">
        <v>44</v>
      </c>
      <c r="H941" s="296"/>
      <c r="I941" s="6">
        <v>4299</v>
      </c>
      <c r="J941" s="6">
        <f t="shared" si="229"/>
        <v>0</v>
      </c>
      <c r="K941" s="332">
        <f>Итого!$B$17</f>
        <v>0</v>
      </c>
      <c r="L941" s="8">
        <f t="shared" si="230"/>
        <v>4299</v>
      </c>
      <c r="M941" s="8">
        <f t="shared" si="231"/>
        <v>0</v>
      </c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  <c r="AP941" s="62"/>
      <c r="AQ941" s="62"/>
      <c r="AR941" s="62"/>
      <c r="AS941" s="62"/>
      <c r="AT941" s="62"/>
      <c r="AU941" s="62"/>
      <c r="AV941" s="62"/>
      <c r="AW941" s="62"/>
      <c r="AX941" s="62"/>
      <c r="AY941" s="62"/>
      <c r="AZ941" s="62"/>
      <c r="BA941" s="62"/>
      <c r="BB941" s="62"/>
      <c r="BC941" s="62"/>
      <c r="BD941" s="62"/>
      <c r="BE941" s="62"/>
      <c r="BF941" s="62"/>
      <c r="BG941" s="62"/>
      <c r="BH941" s="62"/>
      <c r="BI941" s="62"/>
      <c r="BJ941" s="62"/>
      <c r="BK941" s="62"/>
      <c r="BL941" s="62"/>
      <c r="BM941" s="62"/>
      <c r="BN941" s="62"/>
      <c r="BO941" s="62"/>
      <c r="BP941" s="62"/>
      <c r="BQ941" s="62"/>
      <c r="BR941" s="62"/>
      <c r="BS941" s="62"/>
      <c r="BT941" s="62"/>
      <c r="BU941" s="62"/>
      <c r="BV941" s="62"/>
      <c r="BW941" s="62"/>
      <c r="BX941" s="62"/>
      <c r="BY941" s="62"/>
      <c r="BZ941" s="62"/>
      <c r="CA941" s="62"/>
      <c r="CB941" s="62"/>
      <c r="CC941" s="62"/>
      <c r="CD941" s="62"/>
      <c r="CE941" s="62"/>
      <c r="CF941" s="62"/>
      <c r="CG941" s="62"/>
      <c r="CH941" s="62"/>
      <c r="CI941" s="62"/>
      <c r="CJ941" s="62"/>
      <c r="CK941" s="62"/>
      <c r="CL941" s="62"/>
    </row>
    <row r="942" spans="1:90" s="361" customFormat="1" ht="15" customHeight="1">
      <c r="A942" s="617"/>
      <c r="B942" s="577"/>
      <c r="C942" s="578"/>
      <c r="D942" s="577"/>
      <c r="E942" s="578"/>
      <c r="F942" s="582"/>
      <c r="G942" s="13">
        <v>46</v>
      </c>
      <c r="H942" s="296"/>
      <c r="I942" s="6">
        <v>4299</v>
      </c>
      <c r="J942" s="6">
        <f t="shared" si="229"/>
        <v>0</v>
      </c>
      <c r="K942" s="332">
        <f>Итого!$B$17</f>
        <v>0</v>
      </c>
      <c r="L942" s="8">
        <f t="shared" si="230"/>
        <v>4299</v>
      </c>
      <c r="M942" s="8">
        <f t="shared" si="231"/>
        <v>0</v>
      </c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  <c r="AP942" s="62"/>
      <c r="AQ942" s="62"/>
      <c r="AR942" s="62"/>
      <c r="AS942" s="62"/>
      <c r="AT942" s="62"/>
      <c r="AU942" s="62"/>
      <c r="AV942" s="62"/>
      <c r="AW942" s="62"/>
      <c r="AX942" s="62"/>
      <c r="AY942" s="62"/>
      <c r="AZ942" s="62"/>
      <c r="BA942" s="62"/>
      <c r="BB942" s="62"/>
      <c r="BC942" s="62"/>
      <c r="BD942" s="62"/>
      <c r="BE942" s="62"/>
      <c r="BF942" s="62"/>
      <c r="BG942" s="62"/>
      <c r="BH942" s="62"/>
      <c r="BI942" s="62"/>
      <c r="BJ942" s="62"/>
      <c r="BK942" s="62"/>
      <c r="BL942" s="62"/>
      <c r="BM942" s="62"/>
      <c r="BN942" s="62"/>
      <c r="BO942" s="62"/>
      <c r="BP942" s="62"/>
      <c r="BQ942" s="62"/>
      <c r="BR942" s="62"/>
      <c r="BS942" s="62"/>
      <c r="BT942" s="62"/>
      <c r="BU942" s="62"/>
      <c r="BV942" s="62"/>
      <c r="BW942" s="62"/>
      <c r="BX942" s="62"/>
      <c r="BY942" s="62"/>
      <c r="BZ942" s="62"/>
      <c r="CA942" s="62"/>
      <c r="CB942" s="62"/>
      <c r="CC942" s="62"/>
      <c r="CD942" s="62"/>
      <c r="CE942" s="62"/>
      <c r="CF942" s="62"/>
      <c r="CG942" s="62"/>
      <c r="CH942" s="62"/>
      <c r="CI942" s="62"/>
      <c r="CJ942" s="62"/>
      <c r="CK942" s="62"/>
      <c r="CL942" s="62"/>
    </row>
    <row r="943" spans="1:90" s="361" customFormat="1" ht="15" customHeight="1">
      <c r="A943" s="617"/>
      <c r="B943" s="577"/>
      <c r="C943" s="578"/>
      <c r="D943" s="577"/>
      <c r="E943" s="578"/>
      <c r="F943" s="582"/>
      <c r="G943" s="13">
        <v>48</v>
      </c>
      <c r="H943" s="296"/>
      <c r="I943" s="6">
        <v>4299</v>
      </c>
      <c r="J943" s="6">
        <f t="shared" si="229"/>
        <v>0</v>
      </c>
      <c r="K943" s="332">
        <f>Итого!$B$17</f>
        <v>0</v>
      </c>
      <c r="L943" s="8">
        <f t="shared" si="230"/>
        <v>4299</v>
      </c>
      <c r="M943" s="8">
        <f t="shared" si="231"/>
        <v>0</v>
      </c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  <c r="AO943" s="62"/>
      <c r="AP943" s="62"/>
      <c r="AQ943" s="62"/>
      <c r="AR943" s="62"/>
      <c r="AS943" s="62"/>
      <c r="AT943" s="62"/>
      <c r="AU943" s="62"/>
      <c r="AV943" s="62"/>
      <c r="AW943" s="62"/>
      <c r="AX943" s="62"/>
      <c r="AY943" s="62"/>
      <c r="AZ943" s="62"/>
      <c r="BA943" s="62"/>
      <c r="BB943" s="62"/>
      <c r="BC943" s="62"/>
      <c r="BD943" s="62"/>
      <c r="BE943" s="62"/>
      <c r="BF943" s="62"/>
      <c r="BG943" s="62"/>
      <c r="BH943" s="62"/>
      <c r="BI943" s="62"/>
      <c r="BJ943" s="62"/>
      <c r="BK943" s="62"/>
      <c r="BL943" s="62"/>
      <c r="BM943" s="62"/>
      <c r="BN943" s="62"/>
      <c r="BO943" s="62"/>
      <c r="BP943" s="62"/>
      <c r="BQ943" s="62"/>
      <c r="BR943" s="62"/>
      <c r="BS943" s="62"/>
      <c r="BT943" s="62"/>
      <c r="BU943" s="62"/>
      <c r="BV943" s="62"/>
      <c r="BW943" s="62"/>
      <c r="BX943" s="62"/>
      <c r="BY943" s="62"/>
      <c r="BZ943" s="62"/>
      <c r="CA943" s="62"/>
      <c r="CB943" s="62"/>
      <c r="CC943" s="62"/>
      <c r="CD943" s="62"/>
      <c r="CE943" s="62"/>
      <c r="CF943" s="62"/>
      <c r="CG943" s="62"/>
      <c r="CH943" s="62"/>
      <c r="CI943" s="62"/>
      <c r="CJ943" s="62"/>
      <c r="CK943" s="62"/>
      <c r="CL943" s="62"/>
    </row>
    <row r="944" spans="1:90" s="361" customFormat="1" ht="15" customHeight="1">
      <c r="A944" s="617"/>
      <c r="B944" s="577"/>
      <c r="C944" s="578"/>
      <c r="D944" s="577"/>
      <c r="E944" s="578"/>
      <c r="F944" s="582"/>
      <c r="G944" s="13">
        <v>50</v>
      </c>
      <c r="H944" s="296"/>
      <c r="I944" s="6">
        <v>4299</v>
      </c>
      <c r="J944" s="6">
        <f t="shared" si="229"/>
        <v>0</v>
      </c>
      <c r="K944" s="332">
        <f>Итого!$B$17</f>
        <v>0</v>
      </c>
      <c r="L944" s="8">
        <f t="shared" si="230"/>
        <v>4299</v>
      </c>
      <c r="M944" s="8">
        <f t="shared" si="231"/>
        <v>0</v>
      </c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  <c r="AP944" s="62"/>
      <c r="AQ944" s="62"/>
      <c r="AR944" s="62"/>
      <c r="AS944" s="62"/>
      <c r="AT944" s="62"/>
      <c r="AU944" s="62"/>
      <c r="AV944" s="62"/>
      <c r="AW944" s="62"/>
      <c r="AX944" s="62"/>
      <c r="AY944" s="62"/>
      <c r="AZ944" s="62"/>
      <c r="BA944" s="62"/>
      <c r="BB944" s="62"/>
      <c r="BC944" s="62"/>
      <c r="BD944" s="62"/>
      <c r="BE944" s="62"/>
      <c r="BF944" s="62"/>
      <c r="BG944" s="62"/>
      <c r="BH944" s="62"/>
      <c r="BI944" s="62"/>
      <c r="BJ944" s="62"/>
      <c r="BK944" s="62"/>
      <c r="BL944" s="62"/>
      <c r="BM944" s="62"/>
      <c r="BN944" s="62"/>
      <c r="BO944" s="62"/>
      <c r="BP944" s="62"/>
      <c r="BQ944" s="62"/>
      <c r="BR944" s="62"/>
      <c r="BS944" s="62"/>
      <c r="BT944" s="62"/>
      <c r="BU944" s="62"/>
      <c r="BV944" s="62"/>
      <c r="BW944" s="62"/>
      <c r="BX944" s="62"/>
      <c r="BY944" s="62"/>
      <c r="BZ944" s="62"/>
      <c r="CA944" s="62"/>
      <c r="CB944" s="62"/>
      <c r="CC944" s="62"/>
      <c r="CD944" s="62"/>
      <c r="CE944" s="62"/>
      <c r="CF944" s="62"/>
      <c r="CG944" s="62"/>
      <c r="CH944" s="62"/>
      <c r="CI944" s="62"/>
      <c r="CJ944" s="62"/>
      <c r="CK944" s="62"/>
      <c r="CL944" s="62"/>
    </row>
    <row r="945" spans="1:90" s="361" customFormat="1" ht="15" customHeight="1">
      <c r="A945" s="618"/>
      <c r="B945" s="579"/>
      <c r="C945" s="580"/>
      <c r="D945" s="579"/>
      <c r="E945" s="580"/>
      <c r="F945" s="583"/>
      <c r="G945" s="13">
        <v>52</v>
      </c>
      <c r="H945" s="296"/>
      <c r="I945" s="6">
        <v>4299</v>
      </c>
      <c r="J945" s="6">
        <f t="shared" si="229"/>
        <v>0</v>
      </c>
      <c r="K945" s="332">
        <f>Итого!$B$17</f>
        <v>0</v>
      </c>
      <c r="L945" s="8">
        <f t="shared" si="230"/>
        <v>4299</v>
      </c>
      <c r="M945" s="8">
        <f t="shared" si="231"/>
        <v>0</v>
      </c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  <c r="AO945" s="62"/>
      <c r="AP945" s="62"/>
      <c r="AQ945" s="62"/>
      <c r="AR945" s="62"/>
      <c r="AS945" s="62"/>
      <c r="AT945" s="62"/>
      <c r="AU945" s="62"/>
      <c r="AV945" s="62"/>
      <c r="AW945" s="62"/>
      <c r="AX945" s="62"/>
      <c r="AY945" s="62"/>
      <c r="AZ945" s="62"/>
      <c r="BA945" s="62"/>
      <c r="BB945" s="62"/>
      <c r="BC945" s="62"/>
      <c r="BD945" s="62"/>
      <c r="BE945" s="62"/>
      <c r="BF945" s="62"/>
      <c r="BG945" s="62"/>
      <c r="BH945" s="62"/>
      <c r="BI945" s="62"/>
      <c r="BJ945" s="62"/>
      <c r="BK945" s="62"/>
      <c r="BL945" s="62"/>
      <c r="BM945" s="62"/>
      <c r="BN945" s="62"/>
      <c r="BO945" s="62"/>
      <c r="BP945" s="62"/>
      <c r="BQ945" s="62"/>
      <c r="BR945" s="62"/>
      <c r="BS945" s="62"/>
      <c r="BT945" s="62"/>
      <c r="BU945" s="62"/>
      <c r="BV945" s="62"/>
      <c r="BW945" s="62"/>
      <c r="BX945" s="62"/>
      <c r="BY945" s="62"/>
      <c r="BZ945" s="62"/>
      <c r="CA945" s="62"/>
      <c r="CB945" s="62"/>
      <c r="CC945" s="62"/>
      <c r="CD945" s="62"/>
      <c r="CE945" s="62"/>
      <c r="CF945" s="62"/>
      <c r="CG945" s="62"/>
      <c r="CH945" s="62"/>
      <c r="CI945" s="62"/>
      <c r="CJ945" s="62"/>
      <c r="CK945" s="62"/>
      <c r="CL945" s="62"/>
    </row>
    <row r="946" spans="1:90" s="361" customFormat="1" ht="15" customHeight="1">
      <c r="A946" s="616" t="s">
        <v>772</v>
      </c>
      <c r="B946" s="575" t="s">
        <v>776</v>
      </c>
      <c r="C946" s="619"/>
      <c r="D946" s="575" t="s">
        <v>601</v>
      </c>
      <c r="E946" s="619"/>
      <c r="F946" s="506"/>
      <c r="G946" s="5"/>
      <c r="H946" s="253">
        <f>SUM(H947:H956)</f>
        <v>0</v>
      </c>
      <c r="I946" s="5"/>
      <c r="J946" s="5">
        <f>SUM(J947:J956)</f>
        <v>0</v>
      </c>
      <c r="K946" s="68"/>
      <c r="L946" s="10"/>
      <c r="M946" s="7">
        <f>SUM(M947:M956)</f>
        <v>0</v>
      </c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  <c r="AO946" s="62"/>
      <c r="AP946" s="62"/>
      <c r="AQ946" s="62"/>
      <c r="AR946" s="62"/>
      <c r="AS946" s="62"/>
      <c r="AT946" s="62"/>
      <c r="AU946" s="62"/>
      <c r="AV946" s="62"/>
      <c r="AW946" s="62"/>
      <c r="AX946" s="62"/>
      <c r="AY946" s="62"/>
      <c r="AZ946" s="62"/>
      <c r="BA946" s="62"/>
      <c r="BB946" s="62"/>
      <c r="BC946" s="62"/>
      <c r="BD946" s="62"/>
      <c r="BE946" s="62"/>
      <c r="BF946" s="62"/>
      <c r="BG946" s="62"/>
      <c r="BH946" s="62"/>
      <c r="BI946" s="62"/>
      <c r="BJ946" s="62"/>
      <c r="BK946" s="62"/>
      <c r="BL946" s="62"/>
      <c r="BM946" s="62"/>
      <c r="BN946" s="62"/>
      <c r="BO946" s="62"/>
      <c r="BP946" s="62"/>
      <c r="BQ946" s="62"/>
      <c r="BR946" s="62"/>
      <c r="BS946" s="62"/>
      <c r="BT946" s="62"/>
      <c r="BU946" s="62"/>
      <c r="BV946" s="62"/>
      <c r="BW946" s="62"/>
      <c r="BX946" s="62"/>
      <c r="BY946" s="62"/>
      <c r="BZ946" s="62"/>
      <c r="CA946" s="62"/>
      <c r="CB946" s="62"/>
      <c r="CC946" s="62"/>
      <c r="CD946" s="62"/>
      <c r="CE946" s="62"/>
      <c r="CF946" s="62"/>
      <c r="CG946" s="62"/>
      <c r="CH946" s="62"/>
      <c r="CI946" s="62"/>
      <c r="CJ946" s="62"/>
      <c r="CK946" s="62"/>
      <c r="CL946" s="62"/>
    </row>
    <row r="947" spans="1:90" s="361" customFormat="1" ht="15" customHeight="1">
      <c r="A947" s="617"/>
      <c r="B947" s="577"/>
      <c r="C947" s="578"/>
      <c r="D947" s="577"/>
      <c r="E947" s="578"/>
      <c r="F947" s="582"/>
      <c r="G947" s="13">
        <v>34</v>
      </c>
      <c r="H947" s="296"/>
      <c r="I947" s="6">
        <v>4299</v>
      </c>
      <c r="J947" s="6">
        <f t="shared" ref="J947:J956" si="232">I947*H947</f>
        <v>0</v>
      </c>
      <c r="K947" s="332">
        <f>Итого!$B$17</f>
        <v>0</v>
      </c>
      <c r="L947" s="8">
        <f t="shared" ref="L947:L956" si="233">PRODUCT(I947,1-K947)</f>
        <v>4299</v>
      </c>
      <c r="M947" s="8">
        <f t="shared" ref="M947:M956" si="234">L947*H947</f>
        <v>0</v>
      </c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  <c r="AO947" s="62"/>
      <c r="AP947" s="62"/>
      <c r="AQ947" s="62"/>
      <c r="AR947" s="62"/>
      <c r="AS947" s="62"/>
      <c r="AT947" s="62"/>
      <c r="AU947" s="62"/>
      <c r="AV947" s="62"/>
      <c r="AW947" s="62"/>
      <c r="AX947" s="62"/>
      <c r="AY947" s="62"/>
      <c r="AZ947" s="62"/>
      <c r="BA947" s="62"/>
      <c r="BB947" s="62"/>
      <c r="BC947" s="62"/>
      <c r="BD947" s="62"/>
      <c r="BE947" s="62"/>
      <c r="BF947" s="62"/>
      <c r="BG947" s="62"/>
      <c r="BH947" s="62"/>
      <c r="BI947" s="62"/>
      <c r="BJ947" s="62"/>
      <c r="BK947" s="62"/>
      <c r="BL947" s="62"/>
      <c r="BM947" s="62"/>
      <c r="BN947" s="62"/>
      <c r="BO947" s="62"/>
      <c r="BP947" s="62"/>
      <c r="BQ947" s="62"/>
      <c r="BR947" s="62"/>
      <c r="BS947" s="62"/>
      <c r="BT947" s="62"/>
      <c r="BU947" s="62"/>
      <c r="BV947" s="62"/>
      <c r="BW947" s="62"/>
      <c r="BX947" s="62"/>
      <c r="BY947" s="62"/>
      <c r="BZ947" s="62"/>
      <c r="CA947" s="62"/>
      <c r="CB947" s="62"/>
      <c r="CC947" s="62"/>
      <c r="CD947" s="62"/>
      <c r="CE947" s="62"/>
      <c r="CF947" s="62"/>
      <c r="CG947" s="62"/>
      <c r="CH947" s="62"/>
      <c r="CI947" s="62"/>
      <c r="CJ947" s="62"/>
      <c r="CK947" s="62"/>
      <c r="CL947" s="62"/>
    </row>
    <row r="948" spans="1:90" s="361" customFormat="1" ht="15" customHeight="1">
      <c r="A948" s="617"/>
      <c r="B948" s="577"/>
      <c r="C948" s="578"/>
      <c r="D948" s="577"/>
      <c r="E948" s="578"/>
      <c r="F948" s="582"/>
      <c r="G948" s="13">
        <v>36</v>
      </c>
      <c r="H948" s="296"/>
      <c r="I948" s="6">
        <v>4299</v>
      </c>
      <c r="J948" s="6">
        <f t="shared" si="232"/>
        <v>0</v>
      </c>
      <c r="K948" s="332">
        <f>Итого!$B$17</f>
        <v>0</v>
      </c>
      <c r="L948" s="8">
        <f t="shared" si="233"/>
        <v>4299</v>
      </c>
      <c r="M948" s="8">
        <f t="shared" si="234"/>
        <v>0</v>
      </c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  <c r="AO948" s="62"/>
      <c r="AP948" s="62"/>
      <c r="AQ948" s="62"/>
      <c r="AR948" s="62"/>
      <c r="AS948" s="62"/>
      <c r="AT948" s="62"/>
      <c r="AU948" s="62"/>
      <c r="AV948" s="62"/>
      <c r="AW948" s="62"/>
      <c r="AX948" s="62"/>
      <c r="AY948" s="62"/>
      <c r="AZ948" s="62"/>
      <c r="BA948" s="62"/>
      <c r="BB948" s="62"/>
      <c r="BC948" s="62"/>
      <c r="BD948" s="62"/>
      <c r="BE948" s="62"/>
      <c r="BF948" s="62"/>
      <c r="BG948" s="62"/>
      <c r="BH948" s="62"/>
      <c r="BI948" s="62"/>
      <c r="BJ948" s="62"/>
      <c r="BK948" s="62"/>
      <c r="BL948" s="62"/>
      <c r="BM948" s="62"/>
      <c r="BN948" s="62"/>
      <c r="BO948" s="62"/>
      <c r="BP948" s="62"/>
      <c r="BQ948" s="62"/>
      <c r="BR948" s="62"/>
      <c r="BS948" s="62"/>
      <c r="BT948" s="62"/>
      <c r="BU948" s="62"/>
      <c r="BV948" s="62"/>
      <c r="BW948" s="62"/>
      <c r="BX948" s="62"/>
      <c r="BY948" s="62"/>
      <c r="BZ948" s="62"/>
      <c r="CA948" s="62"/>
      <c r="CB948" s="62"/>
      <c r="CC948" s="62"/>
      <c r="CD948" s="62"/>
      <c r="CE948" s="62"/>
      <c r="CF948" s="62"/>
      <c r="CG948" s="62"/>
      <c r="CH948" s="62"/>
      <c r="CI948" s="62"/>
      <c r="CJ948" s="62"/>
      <c r="CK948" s="62"/>
      <c r="CL948" s="62"/>
    </row>
    <row r="949" spans="1:90" s="361" customFormat="1" ht="15" customHeight="1">
      <c r="A949" s="617"/>
      <c r="B949" s="577"/>
      <c r="C949" s="578"/>
      <c r="D949" s="577"/>
      <c r="E949" s="578"/>
      <c r="F949" s="582"/>
      <c r="G949" s="13">
        <v>38</v>
      </c>
      <c r="H949" s="296"/>
      <c r="I949" s="6">
        <v>4299</v>
      </c>
      <c r="J949" s="6">
        <f t="shared" si="232"/>
        <v>0</v>
      </c>
      <c r="K949" s="332">
        <f>Итого!$B$17</f>
        <v>0</v>
      </c>
      <c r="L949" s="8">
        <f t="shared" si="233"/>
        <v>4299</v>
      </c>
      <c r="M949" s="8">
        <f t="shared" si="234"/>
        <v>0</v>
      </c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  <c r="AP949" s="62"/>
      <c r="AQ949" s="62"/>
      <c r="AR949" s="62"/>
      <c r="AS949" s="62"/>
      <c r="AT949" s="62"/>
      <c r="AU949" s="62"/>
      <c r="AV949" s="62"/>
      <c r="AW949" s="62"/>
      <c r="AX949" s="62"/>
      <c r="AY949" s="62"/>
      <c r="AZ949" s="62"/>
      <c r="BA949" s="62"/>
      <c r="BB949" s="62"/>
      <c r="BC949" s="62"/>
      <c r="BD949" s="62"/>
      <c r="BE949" s="62"/>
      <c r="BF949" s="62"/>
      <c r="BG949" s="62"/>
      <c r="BH949" s="62"/>
      <c r="BI949" s="62"/>
      <c r="BJ949" s="62"/>
      <c r="BK949" s="62"/>
      <c r="BL949" s="62"/>
      <c r="BM949" s="62"/>
      <c r="BN949" s="62"/>
      <c r="BO949" s="62"/>
      <c r="BP949" s="62"/>
      <c r="BQ949" s="62"/>
      <c r="BR949" s="62"/>
      <c r="BS949" s="62"/>
      <c r="BT949" s="62"/>
      <c r="BU949" s="62"/>
      <c r="BV949" s="62"/>
      <c r="BW949" s="62"/>
      <c r="BX949" s="62"/>
      <c r="BY949" s="62"/>
      <c r="BZ949" s="62"/>
      <c r="CA949" s="62"/>
      <c r="CB949" s="62"/>
      <c r="CC949" s="62"/>
      <c r="CD949" s="62"/>
      <c r="CE949" s="62"/>
      <c r="CF949" s="62"/>
      <c r="CG949" s="62"/>
      <c r="CH949" s="62"/>
      <c r="CI949" s="62"/>
      <c r="CJ949" s="62"/>
      <c r="CK949" s="62"/>
      <c r="CL949" s="62"/>
    </row>
    <row r="950" spans="1:90" s="361" customFormat="1" ht="15" customHeight="1">
      <c r="A950" s="617"/>
      <c r="B950" s="577"/>
      <c r="C950" s="578"/>
      <c r="D950" s="577"/>
      <c r="E950" s="578"/>
      <c r="F950" s="582"/>
      <c r="G950" s="13">
        <v>40</v>
      </c>
      <c r="H950" s="296"/>
      <c r="I950" s="6">
        <v>4299</v>
      </c>
      <c r="J950" s="6">
        <f t="shared" si="232"/>
        <v>0</v>
      </c>
      <c r="K950" s="332">
        <f>Итого!$B$17</f>
        <v>0</v>
      </c>
      <c r="L950" s="8">
        <f t="shared" si="233"/>
        <v>4299</v>
      </c>
      <c r="M950" s="8">
        <f t="shared" si="234"/>
        <v>0</v>
      </c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  <c r="AP950" s="62"/>
      <c r="AQ950" s="62"/>
      <c r="AR950" s="62"/>
      <c r="AS950" s="62"/>
      <c r="AT950" s="62"/>
      <c r="AU950" s="62"/>
      <c r="AV950" s="62"/>
      <c r="AW950" s="62"/>
      <c r="AX950" s="62"/>
      <c r="AY950" s="62"/>
      <c r="AZ950" s="62"/>
      <c r="BA950" s="62"/>
      <c r="BB950" s="62"/>
      <c r="BC950" s="62"/>
      <c r="BD950" s="62"/>
      <c r="BE950" s="62"/>
      <c r="BF950" s="62"/>
      <c r="BG950" s="62"/>
      <c r="BH950" s="62"/>
      <c r="BI950" s="62"/>
      <c r="BJ950" s="62"/>
      <c r="BK950" s="62"/>
      <c r="BL950" s="62"/>
      <c r="BM950" s="62"/>
      <c r="BN950" s="62"/>
      <c r="BO950" s="62"/>
      <c r="BP950" s="62"/>
      <c r="BQ950" s="62"/>
      <c r="BR950" s="62"/>
      <c r="BS950" s="62"/>
      <c r="BT950" s="62"/>
      <c r="BU950" s="62"/>
      <c r="BV950" s="62"/>
      <c r="BW950" s="62"/>
      <c r="BX950" s="62"/>
      <c r="BY950" s="62"/>
      <c r="BZ950" s="62"/>
      <c r="CA950" s="62"/>
      <c r="CB950" s="62"/>
      <c r="CC950" s="62"/>
      <c r="CD950" s="62"/>
      <c r="CE950" s="62"/>
      <c r="CF950" s="62"/>
      <c r="CG950" s="62"/>
      <c r="CH950" s="62"/>
      <c r="CI950" s="62"/>
      <c r="CJ950" s="62"/>
      <c r="CK950" s="62"/>
      <c r="CL950" s="62"/>
    </row>
    <row r="951" spans="1:90" s="361" customFormat="1" ht="15" customHeight="1">
      <c r="A951" s="617"/>
      <c r="B951" s="577"/>
      <c r="C951" s="578"/>
      <c r="D951" s="577"/>
      <c r="E951" s="578"/>
      <c r="F951" s="582"/>
      <c r="G951" s="13">
        <v>42</v>
      </c>
      <c r="H951" s="296"/>
      <c r="I951" s="6">
        <v>4299</v>
      </c>
      <c r="J951" s="6">
        <f t="shared" si="232"/>
        <v>0</v>
      </c>
      <c r="K951" s="332">
        <f>Итого!$B$17</f>
        <v>0</v>
      </c>
      <c r="L951" s="8">
        <f t="shared" si="233"/>
        <v>4299</v>
      </c>
      <c r="M951" s="8">
        <f t="shared" si="234"/>
        <v>0</v>
      </c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  <c r="AO951" s="62"/>
      <c r="AP951" s="62"/>
      <c r="AQ951" s="62"/>
      <c r="AR951" s="62"/>
      <c r="AS951" s="62"/>
      <c r="AT951" s="62"/>
      <c r="AU951" s="62"/>
      <c r="AV951" s="62"/>
      <c r="AW951" s="62"/>
      <c r="AX951" s="62"/>
      <c r="AY951" s="62"/>
      <c r="AZ951" s="62"/>
      <c r="BA951" s="62"/>
      <c r="BB951" s="62"/>
      <c r="BC951" s="62"/>
      <c r="BD951" s="62"/>
      <c r="BE951" s="62"/>
      <c r="BF951" s="62"/>
      <c r="BG951" s="62"/>
      <c r="BH951" s="62"/>
      <c r="BI951" s="62"/>
      <c r="BJ951" s="62"/>
      <c r="BK951" s="62"/>
      <c r="BL951" s="62"/>
      <c r="BM951" s="62"/>
      <c r="BN951" s="62"/>
      <c r="BO951" s="62"/>
      <c r="BP951" s="62"/>
      <c r="BQ951" s="62"/>
      <c r="BR951" s="62"/>
      <c r="BS951" s="62"/>
      <c r="BT951" s="62"/>
      <c r="BU951" s="62"/>
      <c r="BV951" s="62"/>
      <c r="BW951" s="62"/>
      <c r="BX951" s="62"/>
      <c r="BY951" s="62"/>
      <c r="BZ951" s="62"/>
      <c r="CA951" s="62"/>
      <c r="CB951" s="62"/>
      <c r="CC951" s="62"/>
      <c r="CD951" s="62"/>
      <c r="CE951" s="62"/>
      <c r="CF951" s="62"/>
      <c r="CG951" s="62"/>
      <c r="CH951" s="62"/>
      <c r="CI951" s="62"/>
      <c r="CJ951" s="62"/>
      <c r="CK951" s="62"/>
      <c r="CL951" s="62"/>
    </row>
    <row r="952" spans="1:90" s="361" customFormat="1" ht="15" customHeight="1">
      <c r="A952" s="617"/>
      <c r="B952" s="577"/>
      <c r="C952" s="578"/>
      <c r="D952" s="577"/>
      <c r="E952" s="578"/>
      <c r="F952" s="582"/>
      <c r="G952" s="13">
        <v>44</v>
      </c>
      <c r="H952" s="296"/>
      <c r="I952" s="6">
        <v>4299</v>
      </c>
      <c r="J952" s="6">
        <f t="shared" si="232"/>
        <v>0</v>
      </c>
      <c r="K952" s="332">
        <f>Итого!$B$17</f>
        <v>0</v>
      </c>
      <c r="L952" s="8">
        <f t="shared" si="233"/>
        <v>4299</v>
      </c>
      <c r="M952" s="8">
        <f t="shared" si="234"/>
        <v>0</v>
      </c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  <c r="AP952" s="62"/>
      <c r="AQ952" s="62"/>
      <c r="AR952" s="62"/>
      <c r="AS952" s="62"/>
      <c r="AT952" s="62"/>
      <c r="AU952" s="62"/>
      <c r="AV952" s="62"/>
      <c r="AW952" s="62"/>
      <c r="AX952" s="62"/>
      <c r="AY952" s="62"/>
      <c r="AZ952" s="62"/>
      <c r="BA952" s="62"/>
      <c r="BB952" s="62"/>
      <c r="BC952" s="62"/>
      <c r="BD952" s="62"/>
      <c r="BE952" s="62"/>
      <c r="BF952" s="62"/>
      <c r="BG952" s="62"/>
      <c r="BH952" s="62"/>
      <c r="BI952" s="62"/>
      <c r="BJ952" s="62"/>
      <c r="BK952" s="62"/>
      <c r="BL952" s="62"/>
      <c r="BM952" s="62"/>
      <c r="BN952" s="62"/>
      <c r="BO952" s="62"/>
      <c r="BP952" s="62"/>
      <c r="BQ952" s="62"/>
      <c r="BR952" s="62"/>
      <c r="BS952" s="62"/>
      <c r="BT952" s="62"/>
      <c r="BU952" s="62"/>
      <c r="BV952" s="62"/>
      <c r="BW952" s="62"/>
      <c r="BX952" s="62"/>
      <c r="BY952" s="62"/>
      <c r="BZ952" s="62"/>
      <c r="CA952" s="62"/>
      <c r="CB952" s="62"/>
      <c r="CC952" s="62"/>
      <c r="CD952" s="62"/>
      <c r="CE952" s="62"/>
      <c r="CF952" s="62"/>
      <c r="CG952" s="62"/>
      <c r="CH952" s="62"/>
      <c r="CI952" s="62"/>
      <c r="CJ952" s="62"/>
      <c r="CK952" s="62"/>
      <c r="CL952" s="62"/>
    </row>
    <row r="953" spans="1:90" s="361" customFormat="1" ht="15" customHeight="1">
      <c r="A953" s="617"/>
      <c r="B953" s="577"/>
      <c r="C953" s="578"/>
      <c r="D953" s="577"/>
      <c r="E953" s="578"/>
      <c r="F953" s="582"/>
      <c r="G953" s="13">
        <v>46</v>
      </c>
      <c r="H953" s="296"/>
      <c r="I953" s="6">
        <v>4299</v>
      </c>
      <c r="J953" s="6">
        <f t="shared" si="232"/>
        <v>0</v>
      </c>
      <c r="K953" s="332">
        <f>Итого!$B$17</f>
        <v>0</v>
      </c>
      <c r="L953" s="8">
        <f t="shared" si="233"/>
        <v>4299</v>
      </c>
      <c r="M953" s="8">
        <f t="shared" si="234"/>
        <v>0</v>
      </c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  <c r="AO953" s="62"/>
      <c r="AP953" s="62"/>
      <c r="AQ953" s="62"/>
      <c r="AR953" s="62"/>
      <c r="AS953" s="62"/>
      <c r="AT953" s="62"/>
      <c r="AU953" s="62"/>
      <c r="AV953" s="62"/>
      <c r="AW953" s="62"/>
      <c r="AX953" s="62"/>
      <c r="AY953" s="62"/>
      <c r="AZ953" s="62"/>
      <c r="BA953" s="62"/>
      <c r="BB953" s="62"/>
      <c r="BC953" s="62"/>
      <c r="BD953" s="62"/>
      <c r="BE953" s="62"/>
      <c r="BF953" s="62"/>
      <c r="BG953" s="62"/>
      <c r="BH953" s="62"/>
      <c r="BI953" s="62"/>
      <c r="BJ953" s="62"/>
      <c r="BK953" s="62"/>
      <c r="BL953" s="62"/>
      <c r="BM953" s="62"/>
      <c r="BN953" s="62"/>
      <c r="BO953" s="62"/>
      <c r="BP953" s="62"/>
      <c r="BQ953" s="62"/>
      <c r="BR953" s="62"/>
      <c r="BS953" s="62"/>
      <c r="BT953" s="62"/>
      <c r="BU953" s="62"/>
      <c r="BV953" s="62"/>
      <c r="BW953" s="62"/>
      <c r="BX953" s="62"/>
      <c r="BY953" s="62"/>
      <c r="BZ953" s="62"/>
      <c r="CA953" s="62"/>
      <c r="CB953" s="62"/>
      <c r="CC953" s="62"/>
      <c r="CD953" s="62"/>
      <c r="CE953" s="62"/>
      <c r="CF953" s="62"/>
      <c r="CG953" s="62"/>
      <c r="CH953" s="62"/>
      <c r="CI953" s="62"/>
      <c r="CJ953" s="62"/>
      <c r="CK953" s="62"/>
      <c r="CL953" s="62"/>
    </row>
    <row r="954" spans="1:90" s="361" customFormat="1" ht="15" customHeight="1">
      <c r="A954" s="617"/>
      <c r="B954" s="577"/>
      <c r="C954" s="578"/>
      <c r="D954" s="577"/>
      <c r="E954" s="578"/>
      <c r="F954" s="582"/>
      <c r="G954" s="13">
        <v>48</v>
      </c>
      <c r="H954" s="296"/>
      <c r="I954" s="6">
        <v>4299</v>
      </c>
      <c r="J954" s="6">
        <f t="shared" si="232"/>
        <v>0</v>
      </c>
      <c r="K954" s="332">
        <f>Итого!$B$17</f>
        <v>0</v>
      </c>
      <c r="L954" s="8">
        <f t="shared" si="233"/>
        <v>4299</v>
      </c>
      <c r="M954" s="8">
        <f t="shared" si="234"/>
        <v>0</v>
      </c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  <c r="AO954" s="62"/>
      <c r="AP954" s="62"/>
      <c r="AQ954" s="62"/>
      <c r="AR954" s="62"/>
      <c r="AS954" s="62"/>
      <c r="AT954" s="62"/>
      <c r="AU954" s="62"/>
      <c r="AV954" s="62"/>
      <c r="AW954" s="62"/>
      <c r="AX954" s="62"/>
      <c r="AY954" s="62"/>
      <c r="AZ954" s="62"/>
      <c r="BA954" s="62"/>
      <c r="BB954" s="62"/>
      <c r="BC954" s="62"/>
      <c r="BD954" s="62"/>
      <c r="BE954" s="62"/>
      <c r="BF954" s="62"/>
      <c r="BG954" s="62"/>
      <c r="BH954" s="62"/>
      <c r="BI954" s="62"/>
      <c r="BJ954" s="62"/>
      <c r="BK954" s="62"/>
      <c r="BL954" s="62"/>
      <c r="BM954" s="62"/>
      <c r="BN954" s="62"/>
      <c r="BO954" s="62"/>
      <c r="BP954" s="62"/>
      <c r="BQ954" s="62"/>
      <c r="BR954" s="62"/>
      <c r="BS954" s="62"/>
      <c r="BT954" s="62"/>
      <c r="BU954" s="62"/>
      <c r="BV954" s="62"/>
      <c r="BW954" s="62"/>
      <c r="BX954" s="62"/>
      <c r="BY954" s="62"/>
      <c r="BZ954" s="62"/>
      <c r="CA954" s="62"/>
      <c r="CB954" s="62"/>
      <c r="CC954" s="62"/>
      <c r="CD954" s="62"/>
      <c r="CE954" s="62"/>
      <c r="CF954" s="62"/>
      <c r="CG954" s="62"/>
      <c r="CH954" s="62"/>
      <c r="CI954" s="62"/>
      <c r="CJ954" s="62"/>
      <c r="CK954" s="62"/>
      <c r="CL954" s="62"/>
    </row>
    <row r="955" spans="1:90" s="361" customFormat="1" ht="15" customHeight="1">
      <c r="A955" s="617"/>
      <c r="B955" s="577"/>
      <c r="C955" s="578"/>
      <c r="D955" s="577"/>
      <c r="E955" s="578"/>
      <c r="F955" s="582"/>
      <c r="G955" s="13">
        <v>50</v>
      </c>
      <c r="H955" s="296"/>
      <c r="I955" s="6">
        <v>4299</v>
      </c>
      <c r="J955" s="6">
        <f t="shared" si="232"/>
        <v>0</v>
      </c>
      <c r="K955" s="332">
        <f>Итого!$B$17</f>
        <v>0</v>
      </c>
      <c r="L955" s="8">
        <f t="shared" si="233"/>
        <v>4299</v>
      </c>
      <c r="M955" s="8">
        <f t="shared" si="234"/>
        <v>0</v>
      </c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  <c r="AO955" s="62"/>
      <c r="AP955" s="62"/>
      <c r="AQ955" s="62"/>
      <c r="AR955" s="62"/>
      <c r="AS955" s="62"/>
      <c r="AT955" s="62"/>
      <c r="AU955" s="62"/>
      <c r="AV955" s="62"/>
      <c r="AW955" s="62"/>
      <c r="AX955" s="62"/>
      <c r="AY955" s="62"/>
      <c r="AZ955" s="62"/>
      <c r="BA955" s="62"/>
      <c r="BB955" s="62"/>
      <c r="BC955" s="62"/>
      <c r="BD955" s="62"/>
      <c r="BE955" s="62"/>
      <c r="BF955" s="62"/>
      <c r="BG955" s="62"/>
      <c r="BH955" s="62"/>
      <c r="BI955" s="62"/>
      <c r="BJ955" s="62"/>
      <c r="BK955" s="62"/>
      <c r="BL955" s="62"/>
      <c r="BM955" s="62"/>
      <c r="BN955" s="62"/>
      <c r="BO955" s="62"/>
      <c r="BP955" s="62"/>
      <c r="BQ955" s="62"/>
      <c r="BR955" s="62"/>
      <c r="BS955" s="62"/>
      <c r="BT955" s="62"/>
      <c r="BU955" s="62"/>
      <c r="BV955" s="62"/>
      <c r="BW955" s="62"/>
      <c r="BX955" s="62"/>
      <c r="BY955" s="62"/>
      <c r="BZ955" s="62"/>
      <c r="CA955" s="62"/>
      <c r="CB955" s="62"/>
      <c r="CC955" s="62"/>
      <c r="CD955" s="62"/>
      <c r="CE955" s="62"/>
      <c r="CF955" s="62"/>
      <c r="CG955" s="62"/>
      <c r="CH955" s="62"/>
      <c r="CI955" s="62"/>
      <c r="CJ955" s="62"/>
      <c r="CK955" s="62"/>
      <c r="CL955" s="62"/>
    </row>
    <row r="956" spans="1:90" s="361" customFormat="1" ht="15" customHeight="1">
      <c r="A956" s="618"/>
      <c r="B956" s="579"/>
      <c r="C956" s="580"/>
      <c r="D956" s="579"/>
      <c r="E956" s="580"/>
      <c r="F956" s="583"/>
      <c r="G956" s="13">
        <v>52</v>
      </c>
      <c r="H956" s="296"/>
      <c r="I956" s="6">
        <v>4299</v>
      </c>
      <c r="J956" s="6">
        <f t="shared" si="232"/>
        <v>0</v>
      </c>
      <c r="K956" s="332">
        <f>Итого!$B$17</f>
        <v>0</v>
      </c>
      <c r="L956" s="8">
        <f t="shared" si="233"/>
        <v>4299</v>
      </c>
      <c r="M956" s="8">
        <f t="shared" si="234"/>
        <v>0</v>
      </c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  <c r="AP956" s="62"/>
      <c r="AQ956" s="62"/>
      <c r="AR956" s="62"/>
      <c r="AS956" s="62"/>
      <c r="AT956" s="62"/>
      <c r="AU956" s="62"/>
      <c r="AV956" s="62"/>
      <c r="AW956" s="62"/>
      <c r="AX956" s="62"/>
      <c r="AY956" s="62"/>
      <c r="AZ956" s="62"/>
      <c r="BA956" s="62"/>
      <c r="BB956" s="62"/>
      <c r="BC956" s="62"/>
      <c r="BD956" s="62"/>
      <c r="BE956" s="62"/>
      <c r="BF956" s="62"/>
      <c r="BG956" s="62"/>
      <c r="BH956" s="62"/>
      <c r="BI956" s="62"/>
      <c r="BJ956" s="62"/>
      <c r="BK956" s="62"/>
      <c r="BL956" s="62"/>
      <c r="BM956" s="62"/>
      <c r="BN956" s="62"/>
      <c r="BO956" s="62"/>
      <c r="BP956" s="62"/>
      <c r="BQ956" s="62"/>
      <c r="BR956" s="62"/>
      <c r="BS956" s="62"/>
      <c r="BT956" s="62"/>
      <c r="BU956" s="62"/>
      <c r="BV956" s="62"/>
      <c r="BW956" s="62"/>
      <c r="BX956" s="62"/>
      <c r="BY956" s="62"/>
      <c r="BZ956" s="62"/>
      <c r="CA956" s="62"/>
      <c r="CB956" s="62"/>
      <c r="CC956" s="62"/>
      <c r="CD956" s="62"/>
      <c r="CE956" s="62"/>
      <c r="CF956" s="62"/>
      <c r="CG956" s="62"/>
      <c r="CH956" s="62"/>
      <c r="CI956" s="62"/>
      <c r="CJ956" s="62"/>
      <c r="CK956" s="62"/>
      <c r="CL956" s="62"/>
    </row>
    <row r="957" spans="1:90" s="361" customFormat="1" ht="15" customHeight="1">
      <c r="A957" s="616" t="s">
        <v>773</v>
      </c>
      <c r="B957" s="575" t="s">
        <v>777</v>
      </c>
      <c r="C957" s="619"/>
      <c r="D957" s="575" t="s">
        <v>601</v>
      </c>
      <c r="E957" s="619"/>
      <c r="F957" s="506"/>
      <c r="G957" s="5"/>
      <c r="H957" s="253">
        <f>SUM(H958:H967)</f>
        <v>0</v>
      </c>
      <c r="I957" s="5"/>
      <c r="J957" s="5">
        <f>SUM(J958:J967)</f>
        <v>0</v>
      </c>
      <c r="K957" s="68"/>
      <c r="L957" s="10"/>
      <c r="M957" s="7">
        <f>SUM(M958:M967)</f>
        <v>0</v>
      </c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  <c r="AP957" s="62"/>
      <c r="AQ957" s="62"/>
      <c r="AR957" s="62"/>
      <c r="AS957" s="62"/>
      <c r="AT957" s="62"/>
      <c r="AU957" s="62"/>
      <c r="AV957" s="62"/>
      <c r="AW957" s="62"/>
      <c r="AX957" s="62"/>
      <c r="AY957" s="62"/>
      <c r="AZ957" s="62"/>
      <c r="BA957" s="62"/>
      <c r="BB957" s="62"/>
      <c r="BC957" s="62"/>
      <c r="BD957" s="62"/>
      <c r="BE957" s="62"/>
      <c r="BF957" s="62"/>
      <c r="BG957" s="62"/>
      <c r="BH957" s="62"/>
      <c r="BI957" s="62"/>
      <c r="BJ957" s="62"/>
      <c r="BK957" s="62"/>
      <c r="BL957" s="62"/>
      <c r="BM957" s="62"/>
      <c r="BN957" s="62"/>
      <c r="BO957" s="62"/>
      <c r="BP957" s="62"/>
      <c r="BQ957" s="62"/>
      <c r="BR957" s="62"/>
      <c r="BS957" s="62"/>
      <c r="BT957" s="62"/>
      <c r="BU957" s="62"/>
      <c r="BV957" s="62"/>
      <c r="BW957" s="62"/>
      <c r="BX957" s="62"/>
      <c r="BY957" s="62"/>
      <c r="BZ957" s="62"/>
      <c r="CA957" s="62"/>
      <c r="CB957" s="62"/>
      <c r="CC957" s="62"/>
      <c r="CD957" s="62"/>
      <c r="CE957" s="62"/>
      <c r="CF957" s="62"/>
      <c r="CG957" s="62"/>
      <c r="CH957" s="62"/>
      <c r="CI957" s="62"/>
      <c r="CJ957" s="62"/>
      <c r="CK957" s="62"/>
      <c r="CL957" s="62"/>
    </row>
    <row r="958" spans="1:90" s="361" customFormat="1" ht="15" customHeight="1">
      <c r="A958" s="617"/>
      <c r="B958" s="577"/>
      <c r="C958" s="578"/>
      <c r="D958" s="577"/>
      <c r="E958" s="578"/>
      <c r="F958" s="582"/>
      <c r="G958" s="13">
        <v>34</v>
      </c>
      <c r="H958" s="296"/>
      <c r="I958" s="6">
        <v>4299</v>
      </c>
      <c r="J958" s="6">
        <f t="shared" ref="J958:J967" si="235">I958*H958</f>
        <v>0</v>
      </c>
      <c r="K958" s="332">
        <f>Итого!$B$17</f>
        <v>0</v>
      </c>
      <c r="L958" s="8">
        <f t="shared" ref="L958:L967" si="236">PRODUCT(I958,1-K958)</f>
        <v>4299</v>
      </c>
      <c r="M958" s="8">
        <f t="shared" ref="M958:M967" si="237">L958*H958</f>
        <v>0</v>
      </c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  <c r="AP958" s="62"/>
      <c r="AQ958" s="62"/>
      <c r="AR958" s="62"/>
      <c r="AS958" s="62"/>
      <c r="AT958" s="62"/>
      <c r="AU958" s="62"/>
      <c r="AV958" s="62"/>
      <c r="AW958" s="62"/>
      <c r="AX958" s="62"/>
      <c r="AY958" s="62"/>
      <c r="AZ958" s="62"/>
      <c r="BA958" s="62"/>
      <c r="BB958" s="62"/>
      <c r="BC958" s="62"/>
      <c r="BD958" s="62"/>
      <c r="BE958" s="62"/>
      <c r="BF958" s="62"/>
      <c r="BG958" s="62"/>
      <c r="BH958" s="62"/>
      <c r="BI958" s="62"/>
      <c r="BJ958" s="62"/>
      <c r="BK958" s="62"/>
      <c r="BL958" s="62"/>
      <c r="BM958" s="62"/>
      <c r="BN958" s="62"/>
      <c r="BO958" s="62"/>
      <c r="BP958" s="62"/>
      <c r="BQ958" s="62"/>
      <c r="BR958" s="62"/>
      <c r="BS958" s="62"/>
      <c r="BT958" s="62"/>
      <c r="BU958" s="62"/>
      <c r="BV958" s="62"/>
      <c r="BW958" s="62"/>
      <c r="BX958" s="62"/>
      <c r="BY958" s="62"/>
      <c r="BZ958" s="62"/>
      <c r="CA958" s="62"/>
      <c r="CB958" s="62"/>
      <c r="CC958" s="62"/>
      <c r="CD958" s="62"/>
      <c r="CE958" s="62"/>
      <c r="CF958" s="62"/>
      <c r="CG958" s="62"/>
      <c r="CH958" s="62"/>
      <c r="CI958" s="62"/>
      <c r="CJ958" s="62"/>
      <c r="CK958" s="62"/>
      <c r="CL958" s="62"/>
    </row>
    <row r="959" spans="1:90" s="361" customFormat="1" ht="15" customHeight="1">
      <c r="A959" s="617"/>
      <c r="B959" s="577"/>
      <c r="C959" s="578"/>
      <c r="D959" s="577"/>
      <c r="E959" s="578"/>
      <c r="F959" s="582"/>
      <c r="G959" s="13">
        <v>36</v>
      </c>
      <c r="H959" s="296"/>
      <c r="I959" s="6">
        <v>4299</v>
      </c>
      <c r="J959" s="6">
        <f t="shared" si="235"/>
        <v>0</v>
      </c>
      <c r="K959" s="332">
        <f>Итого!$B$17</f>
        <v>0</v>
      </c>
      <c r="L959" s="8">
        <f t="shared" si="236"/>
        <v>4299</v>
      </c>
      <c r="M959" s="8">
        <f t="shared" si="237"/>
        <v>0</v>
      </c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  <c r="AP959" s="62"/>
      <c r="AQ959" s="62"/>
      <c r="AR959" s="62"/>
      <c r="AS959" s="62"/>
      <c r="AT959" s="62"/>
      <c r="AU959" s="62"/>
      <c r="AV959" s="62"/>
      <c r="AW959" s="62"/>
      <c r="AX959" s="62"/>
      <c r="AY959" s="62"/>
      <c r="AZ959" s="62"/>
      <c r="BA959" s="62"/>
      <c r="BB959" s="62"/>
      <c r="BC959" s="62"/>
      <c r="BD959" s="62"/>
      <c r="BE959" s="62"/>
      <c r="BF959" s="62"/>
      <c r="BG959" s="62"/>
      <c r="BH959" s="62"/>
      <c r="BI959" s="62"/>
      <c r="BJ959" s="62"/>
      <c r="BK959" s="62"/>
      <c r="BL959" s="62"/>
      <c r="BM959" s="62"/>
      <c r="BN959" s="62"/>
      <c r="BO959" s="62"/>
      <c r="BP959" s="62"/>
      <c r="BQ959" s="62"/>
      <c r="BR959" s="62"/>
      <c r="BS959" s="62"/>
      <c r="BT959" s="62"/>
      <c r="BU959" s="62"/>
      <c r="BV959" s="62"/>
      <c r="BW959" s="62"/>
      <c r="BX959" s="62"/>
      <c r="BY959" s="62"/>
      <c r="BZ959" s="62"/>
      <c r="CA959" s="62"/>
      <c r="CB959" s="62"/>
      <c r="CC959" s="62"/>
      <c r="CD959" s="62"/>
      <c r="CE959" s="62"/>
      <c r="CF959" s="62"/>
      <c r="CG959" s="62"/>
      <c r="CH959" s="62"/>
      <c r="CI959" s="62"/>
      <c r="CJ959" s="62"/>
      <c r="CK959" s="62"/>
      <c r="CL959" s="62"/>
    </row>
    <row r="960" spans="1:90" s="361" customFormat="1" ht="15" customHeight="1">
      <c r="A960" s="617"/>
      <c r="B960" s="577"/>
      <c r="C960" s="578"/>
      <c r="D960" s="577"/>
      <c r="E960" s="578"/>
      <c r="F960" s="582"/>
      <c r="G960" s="13">
        <v>38</v>
      </c>
      <c r="H960" s="296"/>
      <c r="I960" s="6">
        <v>4299</v>
      </c>
      <c r="J960" s="6">
        <f t="shared" si="235"/>
        <v>0</v>
      </c>
      <c r="K960" s="332">
        <f>Итого!$B$17</f>
        <v>0</v>
      </c>
      <c r="L960" s="8">
        <f t="shared" si="236"/>
        <v>4299</v>
      </c>
      <c r="M960" s="8">
        <f t="shared" si="237"/>
        <v>0</v>
      </c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  <c r="AO960" s="62"/>
      <c r="AP960" s="62"/>
      <c r="AQ960" s="62"/>
      <c r="AR960" s="62"/>
      <c r="AS960" s="62"/>
      <c r="AT960" s="62"/>
      <c r="AU960" s="62"/>
      <c r="AV960" s="62"/>
      <c r="AW960" s="62"/>
      <c r="AX960" s="62"/>
      <c r="AY960" s="62"/>
      <c r="AZ960" s="62"/>
      <c r="BA960" s="62"/>
      <c r="BB960" s="62"/>
      <c r="BC960" s="62"/>
      <c r="BD960" s="62"/>
      <c r="BE960" s="62"/>
      <c r="BF960" s="62"/>
      <c r="BG960" s="62"/>
      <c r="BH960" s="62"/>
      <c r="BI960" s="62"/>
      <c r="BJ960" s="62"/>
      <c r="BK960" s="62"/>
      <c r="BL960" s="62"/>
      <c r="BM960" s="62"/>
      <c r="BN960" s="62"/>
      <c r="BO960" s="62"/>
      <c r="BP960" s="62"/>
      <c r="BQ960" s="62"/>
      <c r="BR960" s="62"/>
      <c r="BS960" s="62"/>
      <c r="BT960" s="62"/>
      <c r="BU960" s="62"/>
      <c r="BV960" s="62"/>
      <c r="BW960" s="62"/>
      <c r="BX960" s="62"/>
      <c r="BY960" s="62"/>
      <c r="BZ960" s="62"/>
      <c r="CA960" s="62"/>
      <c r="CB960" s="62"/>
      <c r="CC960" s="62"/>
      <c r="CD960" s="62"/>
      <c r="CE960" s="62"/>
      <c r="CF960" s="62"/>
      <c r="CG960" s="62"/>
      <c r="CH960" s="62"/>
      <c r="CI960" s="62"/>
      <c r="CJ960" s="62"/>
      <c r="CK960" s="62"/>
      <c r="CL960" s="62"/>
    </row>
    <row r="961" spans="1:90" s="361" customFormat="1" ht="15" customHeight="1">
      <c r="A961" s="617"/>
      <c r="B961" s="577"/>
      <c r="C961" s="578"/>
      <c r="D961" s="577"/>
      <c r="E961" s="578"/>
      <c r="F961" s="582"/>
      <c r="G961" s="13">
        <v>40</v>
      </c>
      <c r="H961" s="296"/>
      <c r="I961" s="6">
        <v>4299</v>
      </c>
      <c r="J961" s="6">
        <f t="shared" si="235"/>
        <v>0</v>
      </c>
      <c r="K961" s="332">
        <f>Итого!$B$17</f>
        <v>0</v>
      </c>
      <c r="L961" s="8">
        <f t="shared" si="236"/>
        <v>4299</v>
      </c>
      <c r="M961" s="8">
        <f t="shared" si="237"/>
        <v>0</v>
      </c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  <c r="AP961" s="62"/>
      <c r="AQ961" s="62"/>
      <c r="AR961" s="62"/>
      <c r="AS961" s="62"/>
      <c r="AT961" s="62"/>
      <c r="AU961" s="62"/>
      <c r="AV961" s="62"/>
      <c r="AW961" s="62"/>
      <c r="AX961" s="62"/>
      <c r="AY961" s="62"/>
      <c r="AZ961" s="62"/>
      <c r="BA961" s="62"/>
      <c r="BB961" s="62"/>
      <c r="BC961" s="62"/>
      <c r="BD961" s="62"/>
      <c r="BE961" s="62"/>
      <c r="BF961" s="62"/>
      <c r="BG961" s="62"/>
      <c r="BH961" s="62"/>
      <c r="BI961" s="62"/>
      <c r="BJ961" s="62"/>
      <c r="BK961" s="62"/>
      <c r="BL961" s="62"/>
      <c r="BM961" s="62"/>
      <c r="BN961" s="62"/>
      <c r="BO961" s="62"/>
      <c r="BP961" s="62"/>
      <c r="BQ961" s="62"/>
      <c r="BR961" s="62"/>
      <c r="BS961" s="62"/>
      <c r="BT961" s="62"/>
      <c r="BU961" s="62"/>
      <c r="BV961" s="62"/>
      <c r="BW961" s="62"/>
      <c r="BX961" s="62"/>
      <c r="BY961" s="62"/>
      <c r="BZ961" s="62"/>
      <c r="CA961" s="62"/>
      <c r="CB961" s="62"/>
      <c r="CC961" s="62"/>
      <c r="CD961" s="62"/>
      <c r="CE961" s="62"/>
      <c r="CF961" s="62"/>
      <c r="CG961" s="62"/>
      <c r="CH961" s="62"/>
      <c r="CI961" s="62"/>
      <c r="CJ961" s="62"/>
      <c r="CK961" s="62"/>
      <c r="CL961" s="62"/>
    </row>
    <row r="962" spans="1:90" s="361" customFormat="1" ht="15" customHeight="1">
      <c r="A962" s="617"/>
      <c r="B962" s="577"/>
      <c r="C962" s="578"/>
      <c r="D962" s="577"/>
      <c r="E962" s="578"/>
      <c r="F962" s="582"/>
      <c r="G962" s="13">
        <v>42</v>
      </c>
      <c r="H962" s="296"/>
      <c r="I962" s="6">
        <v>4299</v>
      </c>
      <c r="J962" s="6">
        <f t="shared" si="235"/>
        <v>0</v>
      </c>
      <c r="K962" s="332">
        <f>Итого!$B$17</f>
        <v>0</v>
      </c>
      <c r="L962" s="8">
        <f t="shared" si="236"/>
        <v>4299</v>
      </c>
      <c r="M962" s="8">
        <f t="shared" si="237"/>
        <v>0</v>
      </c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  <c r="AP962" s="62"/>
      <c r="AQ962" s="62"/>
      <c r="AR962" s="62"/>
      <c r="AS962" s="62"/>
      <c r="AT962" s="62"/>
      <c r="AU962" s="62"/>
      <c r="AV962" s="62"/>
      <c r="AW962" s="62"/>
      <c r="AX962" s="62"/>
      <c r="AY962" s="62"/>
      <c r="AZ962" s="62"/>
      <c r="BA962" s="62"/>
      <c r="BB962" s="62"/>
      <c r="BC962" s="62"/>
      <c r="BD962" s="62"/>
      <c r="BE962" s="62"/>
      <c r="BF962" s="62"/>
      <c r="BG962" s="62"/>
      <c r="BH962" s="62"/>
      <c r="BI962" s="62"/>
      <c r="BJ962" s="62"/>
      <c r="BK962" s="62"/>
      <c r="BL962" s="62"/>
      <c r="BM962" s="62"/>
      <c r="BN962" s="62"/>
      <c r="BO962" s="62"/>
      <c r="BP962" s="62"/>
      <c r="BQ962" s="62"/>
      <c r="BR962" s="62"/>
      <c r="BS962" s="62"/>
      <c r="BT962" s="62"/>
      <c r="BU962" s="62"/>
      <c r="BV962" s="62"/>
      <c r="BW962" s="62"/>
      <c r="BX962" s="62"/>
      <c r="BY962" s="62"/>
      <c r="BZ962" s="62"/>
      <c r="CA962" s="62"/>
      <c r="CB962" s="62"/>
      <c r="CC962" s="62"/>
      <c r="CD962" s="62"/>
      <c r="CE962" s="62"/>
      <c r="CF962" s="62"/>
      <c r="CG962" s="62"/>
      <c r="CH962" s="62"/>
      <c r="CI962" s="62"/>
      <c r="CJ962" s="62"/>
      <c r="CK962" s="62"/>
      <c r="CL962" s="62"/>
    </row>
    <row r="963" spans="1:90" s="361" customFormat="1" ht="15" customHeight="1">
      <c r="A963" s="617"/>
      <c r="B963" s="577"/>
      <c r="C963" s="578"/>
      <c r="D963" s="577"/>
      <c r="E963" s="578"/>
      <c r="F963" s="582"/>
      <c r="G963" s="13">
        <v>44</v>
      </c>
      <c r="H963" s="296"/>
      <c r="I963" s="6">
        <v>4299</v>
      </c>
      <c r="J963" s="6">
        <f t="shared" si="235"/>
        <v>0</v>
      </c>
      <c r="K963" s="332">
        <f>Итого!$B$17</f>
        <v>0</v>
      </c>
      <c r="L963" s="8">
        <f t="shared" si="236"/>
        <v>4299</v>
      </c>
      <c r="M963" s="8">
        <f t="shared" si="237"/>
        <v>0</v>
      </c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  <c r="AP963" s="62"/>
      <c r="AQ963" s="62"/>
      <c r="AR963" s="62"/>
      <c r="AS963" s="62"/>
      <c r="AT963" s="62"/>
      <c r="AU963" s="62"/>
      <c r="AV963" s="62"/>
      <c r="AW963" s="62"/>
      <c r="AX963" s="62"/>
      <c r="AY963" s="62"/>
      <c r="AZ963" s="62"/>
      <c r="BA963" s="62"/>
      <c r="BB963" s="62"/>
      <c r="BC963" s="62"/>
      <c r="BD963" s="62"/>
      <c r="BE963" s="62"/>
      <c r="BF963" s="62"/>
      <c r="BG963" s="62"/>
      <c r="BH963" s="62"/>
      <c r="BI963" s="62"/>
      <c r="BJ963" s="62"/>
      <c r="BK963" s="62"/>
      <c r="BL963" s="62"/>
      <c r="BM963" s="62"/>
      <c r="BN963" s="62"/>
      <c r="BO963" s="62"/>
      <c r="BP963" s="62"/>
      <c r="BQ963" s="62"/>
      <c r="BR963" s="62"/>
      <c r="BS963" s="62"/>
      <c r="BT963" s="62"/>
      <c r="BU963" s="62"/>
      <c r="BV963" s="62"/>
      <c r="BW963" s="62"/>
      <c r="BX963" s="62"/>
      <c r="BY963" s="62"/>
      <c r="BZ963" s="62"/>
      <c r="CA963" s="62"/>
      <c r="CB963" s="62"/>
      <c r="CC963" s="62"/>
      <c r="CD963" s="62"/>
      <c r="CE963" s="62"/>
      <c r="CF963" s="62"/>
      <c r="CG963" s="62"/>
      <c r="CH963" s="62"/>
      <c r="CI963" s="62"/>
      <c r="CJ963" s="62"/>
      <c r="CK963" s="62"/>
      <c r="CL963" s="62"/>
    </row>
    <row r="964" spans="1:90" s="361" customFormat="1" ht="15" customHeight="1">
      <c r="A964" s="617"/>
      <c r="B964" s="577"/>
      <c r="C964" s="578"/>
      <c r="D964" s="577"/>
      <c r="E964" s="578"/>
      <c r="F964" s="582"/>
      <c r="G964" s="13">
        <v>46</v>
      </c>
      <c r="H964" s="296"/>
      <c r="I964" s="6">
        <v>4299</v>
      </c>
      <c r="J964" s="6">
        <f t="shared" si="235"/>
        <v>0</v>
      </c>
      <c r="K964" s="332">
        <f>Итого!$B$17</f>
        <v>0</v>
      </c>
      <c r="L964" s="8">
        <f t="shared" si="236"/>
        <v>4299</v>
      </c>
      <c r="M964" s="8">
        <f t="shared" si="237"/>
        <v>0</v>
      </c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  <c r="AP964" s="62"/>
      <c r="AQ964" s="62"/>
      <c r="AR964" s="62"/>
      <c r="AS964" s="62"/>
      <c r="AT964" s="62"/>
      <c r="AU964" s="62"/>
      <c r="AV964" s="62"/>
      <c r="AW964" s="62"/>
      <c r="AX964" s="62"/>
      <c r="AY964" s="62"/>
      <c r="AZ964" s="62"/>
      <c r="BA964" s="62"/>
      <c r="BB964" s="62"/>
      <c r="BC964" s="62"/>
      <c r="BD964" s="62"/>
      <c r="BE964" s="62"/>
      <c r="BF964" s="62"/>
      <c r="BG964" s="62"/>
      <c r="BH964" s="62"/>
      <c r="BI964" s="62"/>
      <c r="BJ964" s="62"/>
      <c r="BK964" s="62"/>
      <c r="BL964" s="62"/>
      <c r="BM964" s="62"/>
      <c r="BN964" s="62"/>
      <c r="BO964" s="62"/>
      <c r="BP964" s="62"/>
      <c r="BQ964" s="62"/>
      <c r="BR964" s="62"/>
      <c r="BS964" s="62"/>
      <c r="BT964" s="62"/>
      <c r="BU964" s="62"/>
      <c r="BV964" s="62"/>
      <c r="BW964" s="62"/>
      <c r="BX964" s="62"/>
      <c r="BY964" s="62"/>
      <c r="BZ964" s="62"/>
      <c r="CA964" s="62"/>
      <c r="CB964" s="62"/>
      <c r="CC964" s="62"/>
      <c r="CD964" s="62"/>
      <c r="CE964" s="62"/>
      <c r="CF964" s="62"/>
      <c r="CG964" s="62"/>
      <c r="CH964" s="62"/>
      <c r="CI964" s="62"/>
      <c r="CJ964" s="62"/>
      <c r="CK964" s="62"/>
      <c r="CL964" s="62"/>
    </row>
    <row r="965" spans="1:90" s="361" customFormat="1" ht="15" customHeight="1">
      <c r="A965" s="617"/>
      <c r="B965" s="577"/>
      <c r="C965" s="578"/>
      <c r="D965" s="577"/>
      <c r="E965" s="578"/>
      <c r="F965" s="582"/>
      <c r="G965" s="13">
        <v>48</v>
      </c>
      <c r="H965" s="296"/>
      <c r="I965" s="6">
        <v>4299</v>
      </c>
      <c r="J965" s="6">
        <f t="shared" si="235"/>
        <v>0</v>
      </c>
      <c r="K965" s="332">
        <f>Итого!$B$17</f>
        <v>0</v>
      </c>
      <c r="L965" s="8">
        <f t="shared" si="236"/>
        <v>4299</v>
      </c>
      <c r="M965" s="8">
        <f t="shared" si="237"/>
        <v>0</v>
      </c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  <c r="AP965" s="62"/>
      <c r="AQ965" s="62"/>
      <c r="AR965" s="62"/>
      <c r="AS965" s="62"/>
      <c r="AT965" s="62"/>
      <c r="AU965" s="62"/>
      <c r="AV965" s="62"/>
      <c r="AW965" s="62"/>
      <c r="AX965" s="62"/>
      <c r="AY965" s="62"/>
      <c r="AZ965" s="62"/>
      <c r="BA965" s="62"/>
      <c r="BB965" s="62"/>
      <c r="BC965" s="62"/>
      <c r="BD965" s="62"/>
      <c r="BE965" s="62"/>
      <c r="BF965" s="62"/>
      <c r="BG965" s="62"/>
      <c r="BH965" s="62"/>
      <c r="BI965" s="62"/>
      <c r="BJ965" s="62"/>
      <c r="BK965" s="62"/>
      <c r="BL965" s="62"/>
      <c r="BM965" s="62"/>
      <c r="BN965" s="62"/>
      <c r="BO965" s="62"/>
      <c r="BP965" s="62"/>
      <c r="BQ965" s="62"/>
      <c r="BR965" s="62"/>
      <c r="BS965" s="62"/>
      <c r="BT965" s="62"/>
      <c r="BU965" s="62"/>
      <c r="BV965" s="62"/>
      <c r="BW965" s="62"/>
      <c r="BX965" s="62"/>
      <c r="BY965" s="62"/>
      <c r="BZ965" s="62"/>
      <c r="CA965" s="62"/>
      <c r="CB965" s="62"/>
      <c r="CC965" s="62"/>
      <c r="CD965" s="62"/>
      <c r="CE965" s="62"/>
      <c r="CF965" s="62"/>
      <c r="CG965" s="62"/>
      <c r="CH965" s="62"/>
      <c r="CI965" s="62"/>
      <c r="CJ965" s="62"/>
      <c r="CK965" s="62"/>
      <c r="CL965" s="62"/>
    </row>
    <row r="966" spans="1:90" s="361" customFormat="1" ht="15" customHeight="1">
      <c r="A966" s="617"/>
      <c r="B966" s="577"/>
      <c r="C966" s="578"/>
      <c r="D966" s="577"/>
      <c r="E966" s="578"/>
      <c r="F966" s="582"/>
      <c r="G966" s="13">
        <v>50</v>
      </c>
      <c r="H966" s="296"/>
      <c r="I966" s="6">
        <v>4299</v>
      </c>
      <c r="J966" s="6">
        <f t="shared" si="235"/>
        <v>0</v>
      </c>
      <c r="K966" s="332">
        <f>Итого!$B$17</f>
        <v>0</v>
      </c>
      <c r="L966" s="8">
        <f t="shared" si="236"/>
        <v>4299</v>
      </c>
      <c r="M966" s="8">
        <f t="shared" si="237"/>
        <v>0</v>
      </c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  <c r="AO966" s="62"/>
      <c r="AP966" s="62"/>
      <c r="AQ966" s="62"/>
      <c r="AR966" s="62"/>
      <c r="AS966" s="62"/>
      <c r="AT966" s="62"/>
      <c r="AU966" s="62"/>
      <c r="AV966" s="62"/>
      <c r="AW966" s="62"/>
      <c r="AX966" s="62"/>
      <c r="AY966" s="62"/>
      <c r="AZ966" s="62"/>
      <c r="BA966" s="62"/>
      <c r="BB966" s="62"/>
      <c r="BC966" s="62"/>
      <c r="BD966" s="62"/>
      <c r="BE966" s="62"/>
      <c r="BF966" s="62"/>
      <c r="BG966" s="62"/>
      <c r="BH966" s="62"/>
      <c r="BI966" s="62"/>
      <c r="BJ966" s="62"/>
      <c r="BK966" s="62"/>
      <c r="BL966" s="62"/>
      <c r="BM966" s="62"/>
      <c r="BN966" s="62"/>
      <c r="BO966" s="62"/>
      <c r="BP966" s="62"/>
      <c r="BQ966" s="62"/>
      <c r="BR966" s="62"/>
      <c r="BS966" s="62"/>
      <c r="BT966" s="62"/>
      <c r="BU966" s="62"/>
      <c r="BV966" s="62"/>
      <c r="BW966" s="62"/>
      <c r="BX966" s="62"/>
      <c r="BY966" s="62"/>
      <c r="BZ966" s="62"/>
      <c r="CA966" s="62"/>
      <c r="CB966" s="62"/>
      <c r="CC966" s="62"/>
      <c r="CD966" s="62"/>
      <c r="CE966" s="62"/>
      <c r="CF966" s="62"/>
      <c r="CG966" s="62"/>
      <c r="CH966" s="62"/>
      <c r="CI966" s="62"/>
      <c r="CJ966" s="62"/>
      <c r="CK966" s="62"/>
      <c r="CL966" s="62"/>
    </row>
    <row r="967" spans="1:90" s="361" customFormat="1" ht="15" customHeight="1">
      <c r="A967" s="618"/>
      <c r="B967" s="579"/>
      <c r="C967" s="580"/>
      <c r="D967" s="579"/>
      <c r="E967" s="580"/>
      <c r="F967" s="583"/>
      <c r="G967" s="13">
        <v>52</v>
      </c>
      <c r="H967" s="296"/>
      <c r="I967" s="6">
        <v>4299</v>
      </c>
      <c r="J967" s="6">
        <f t="shared" si="235"/>
        <v>0</v>
      </c>
      <c r="K967" s="332">
        <f>Итого!$B$17</f>
        <v>0</v>
      </c>
      <c r="L967" s="8">
        <f t="shared" si="236"/>
        <v>4299</v>
      </c>
      <c r="M967" s="8">
        <f t="shared" si="237"/>
        <v>0</v>
      </c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  <c r="AO967" s="62"/>
      <c r="AP967" s="62"/>
      <c r="AQ967" s="62"/>
      <c r="AR967" s="62"/>
      <c r="AS967" s="62"/>
      <c r="AT967" s="62"/>
      <c r="AU967" s="62"/>
      <c r="AV967" s="62"/>
      <c r="AW967" s="62"/>
      <c r="AX967" s="62"/>
      <c r="AY967" s="62"/>
      <c r="AZ967" s="62"/>
      <c r="BA967" s="62"/>
      <c r="BB967" s="62"/>
      <c r="BC967" s="62"/>
      <c r="BD967" s="62"/>
      <c r="BE967" s="62"/>
      <c r="BF967" s="62"/>
      <c r="BG967" s="62"/>
      <c r="BH967" s="62"/>
      <c r="BI967" s="62"/>
      <c r="BJ967" s="62"/>
      <c r="BK967" s="62"/>
      <c r="BL967" s="62"/>
      <c r="BM967" s="62"/>
      <c r="BN967" s="62"/>
      <c r="BO967" s="62"/>
      <c r="BP967" s="62"/>
      <c r="BQ967" s="62"/>
      <c r="BR967" s="62"/>
      <c r="BS967" s="62"/>
      <c r="BT967" s="62"/>
      <c r="BU967" s="62"/>
      <c r="BV967" s="62"/>
      <c r="BW967" s="62"/>
      <c r="BX967" s="62"/>
      <c r="BY967" s="62"/>
      <c r="BZ967" s="62"/>
      <c r="CA967" s="62"/>
      <c r="CB967" s="62"/>
      <c r="CC967" s="62"/>
      <c r="CD967" s="62"/>
      <c r="CE967" s="62"/>
      <c r="CF967" s="62"/>
      <c r="CG967" s="62"/>
      <c r="CH967" s="62"/>
      <c r="CI967" s="62"/>
      <c r="CJ967" s="62"/>
      <c r="CK967" s="62"/>
      <c r="CL967" s="62"/>
    </row>
    <row r="968" spans="1:90" s="361" customFormat="1" ht="15" customHeight="1">
      <c r="A968" s="616" t="s">
        <v>774</v>
      </c>
      <c r="B968" s="575" t="s">
        <v>778</v>
      </c>
      <c r="C968" s="619"/>
      <c r="D968" s="575" t="s">
        <v>601</v>
      </c>
      <c r="E968" s="619"/>
      <c r="F968" s="506"/>
      <c r="G968" s="5"/>
      <c r="H968" s="253">
        <f>SUM(H969:H978)</f>
        <v>0</v>
      </c>
      <c r="I968" s="5"/>
      <c r="J968" s="5">
        <f>SUM(J969:J978)</f>
        <v>0</v>
      </c>
      <c r="K968" s="68"/>
      <c r="L968" s="10"/>
      <c r="M968" s="7">
        <f>SUM(M969:M978)</f>
        <v>0</v>
      </c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  <c r="AO968" s="62"/>
      <c r="AP968" s="62"/>
      <c r="AQ968" s="62"/>
      <c r="AR968" s="62"/>
      <c r="AS968" s="62"/>
      <c r="AT968" s="62"/>
      <c r="AU968" s="62"/>
      <c r="AV968" s="62"/>
      <c r="AW968" s="62"/>
      <c r="AX968" s="62"/>
      <c r="AY968" s="62"/>
      <c r="AZ968" s="62"/>
      <c r="BA968" s="62"/>
      <c r="BB968" s="62"/>
      <c r="BC968" s="62"/>
      <c r="BD968" s="62"/>
      <c r="BE968" s="62"/>
      <c r="BF968" s="62"/>
      <c r="BG968" s="62"/>
      <c r="BH968" s="62"/>
      <c r="BI968" s="62"/>
      <c r="BJ968" s="62"/>
      <c r="BK968" s="62"/>
      <c r="BL968" s="62"/>
      <c r="BM968" s="62"/>
      <c r="BN968" s="62"/>
      <c r="BO968" s="62"/>
      <c r="BP968" s="62"/>
      <c r="BQ968" s="62"/>
      <c r="BR968" s="62"/>
      <c r="BS968" s="62"/>
      <c r="BT968" s="62"/>
      <c r="BU968" s="62"/>
      <c r="BV968" s="62"/>
      <c r="BW968" s="62"/>
      <c r="BX968" s="62"/>
      <c r="BY968" s="62"/>
      <c r="BZ968" s="62"/>
      <c r="CA968" s="62"/>
      <c r="CB968" s="62"/>
      <c r="CC968" s="62"/>
      <c r="CD968" s="62"/>
      <c r="CE968" s="62"/>
      <c r="CF968" s="62"/>
      <c r="CG968" s="62"/>
      <c r="CH968" s="62"/>
      <c r="CI968" s="62"/>
      <c r="CJ968" s="62"/>
      <c r="CK968" s="62"/>
      <c r="CL968" s="62"/>
    </row>
    <row r="969" spans="1:90" s="361" customFormat="1" ht="15" customHeight="1">
      <c r="A969" s="617"/>
      <c r="B969" s="577"/>
      <c r="C969" s="578"/>
      <c r="D969" s="577"/>
      <c r="E969" s="578"/>
      <c r="F969" s="582"/>
      <c r="G969" s="13">
        <v>34</v>
      </c>
      <c r="H969" s="296"/>
      <c r="I969" s="6">
        <v>4299</v>
      </c>
      <c r="J969" s="6">
        <f t="shared" ref="J969:J978" si="238">I969*H969</f>
        <v>0</v>
      </c>
      <c r="K969" s="332">
        <f>Итого!$B$17</f>
        <v>0</v>
      </c>
      <c r="L969" s="8">
        <f t="shared" ref="L969:L978" si="239">PRODUCT(I969,1-K969)</f>
        <v>4299</v>
      </c>
      <c r="M969" s="8">
        <f t="shared" ref="M969:M978" si="240">L969*H969</f>
        <v>0</v>
      </c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  <c r="AO969" s="62"/>
      <c r="AP969" s="62"/>
      <c r="AQ969" s="62"/>
      <c r="AR969" s="62"/>
      <c r="AS969" s="62"/>
      <c r="AT969" s="62"/>
      <c r="AU969" s="62"/>
      <c r="AV969" s="62"/>
      <c r="AW969" s="62"/>
      <c r="AX969" s="62"/>
      <c r="AY969" s="62"/>
      <c r="AZ969" s="62"/>
      <c r="BA969" s="62"/>
      <c r="BB969" s="62"/>
      <c r="BC969" s="62"/>
      <c r="BD969" s="62"/>
      <c r="BE969" s="62"/>
      <c r="BF969" s="62"/>
      <c r="BG969" s="62"/>
      <c r="BH969" s="62"/>
      <c r="BI969" s="62"/>
      <c r="BJ969" s="62"/>
      <c r="BK969" s="62"/>
      <c r="BL969" s="62"/>
      <c r="BM969" s="62"/>
      <c r="BN969" s="62"/>
      <c r="BO969" s="62"/>
      <c r="BP969" s="62"/>
      <c r="BQ969" s="62"/>
      <c r="BR969" s="62"/>
      <c r="BS969" s="62"/>
      <c r="BT969" s="62"/>
      <c r="BU969" s="62"/>
      <c r="BV969" s="62"/>
      <c r="BW969" s="62"/>
      <c r="BX969" s="62"/>
      <c r="BY969" s="62"/>
      <c r="BZ969" s="62"/>
      <c r="CA969" s="62"/>
      <c r="CB969" s="62"/>
      <c r="CC969" s="62"/>
      <c r="CD969" s="62"/>
      <c r="CE969" s="62"/>
      <c r="CF969" s="62"/>
      <c r="CG969" s="62"/>
      <c r="CH969" s="62"/>
      <c r="CI969" s="62"/>
      <c r="CJ969" s="62"/>
      <c r="CK969" s="62"/>
      <c r="CL969" s="62"/>
    </row>
    <row r="970" spans="1:90" s="361" customFormat="1" ht="15" customHeight="1">
      <c r="A970" s="617"/>
      <c r="B970" s="577"/>
      <c r="C970" s="578"/>
      <c r="D970" s="577"/>
      <c r="E970" s="578"/>
      <c r="F970" s="582"/>
      <c r="G970" s="13">
        <v>36</v>
      </c>
      <c r="H970" s="296"/>
      <c r="I970" s="6">
        <v>4299</v>
      </c>
      <c r="J970" s="6">
        <f t="shared" si="238"/>
        <v>0</v>
      </c>
      <c r="K970" s="332">
        <f>Итого!$B$17</f>
        <v>0</v>
      </c>
      <c r="L970" s="8">
        <f t="shared" si="239"/>
        <v>4299</v>
      </c>
      <c r="M970" s="8">
        <f t="shared" si="240"/>
        <v>0</v>
      </c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  <c r="AP970" s="62"/>
      <c r="AQ970" s="62"/>
      <c r="AR970" s="62"/>
      <c r="AS970" s="62"/>
      <c r="AT970" s="62"/>
      <c r="AU970" s="62"/>
      <c r="AV970" s="62"/>
      <c r="AW970" s="62"/>
      <c r="AX970" s="62"/>
      <c r="AY970" s="62"/>
      <c r="AZ970" s="62"/>
      <c r="BA970" s="62"/>
      <c r="BB970" s="62"/>
      <c r="BC970" s="62"/>
      <c r="BD970" s="62"/>
      <c r="BE970" s="62"/>
      <c r="BF970" s="62"/>
      <c r="BG970" s="62"/>
      <c r="BH970" s="62"/>
      <c r="BI970" s="62"/>
      <c r="BJ970" s="62"/>
      <c r="BK970" s="62"/>
      <c r="BL970" s="62"/>
      <c r="BM970" s="62"/>
      <c r="BN970" s="62"/>
      <c r="BO970" s="62"/>
      <c r="BP970" s="62"/>
      <c r="BQ970" s="62"/>
      <c r="BR970" s="62"/>
      <c r="BS970" s="62"/>
      <c r="BT970" s="62"/>
      <c r="BU970" s="62"/>
      <c r="BV970" s="62"/>
      <c r="BW970" s="62"/>
      <c r="BX970" s="62"/>
      <c r="BY970" s="62"/>
      <c r="BZ970" s="62"/>
      <c r="CA970" s="62"/>
      <c r="CB970" s="62"/>
      <c r="CC970" s="62"/>
      <c r="CD970" s="62"/>
      <c r="CE970" s="62"/>
      <c r="CF970" s="62"/>
      <c r="CG970" s="62"/>
      <c r="CH970" s="62"/>
      <c r="CI970" s="62"/>
      <c r="CJ970" s="62"/>
      <c r="CK970" s="62"/>
      <c r="CL970" s="62"/>
    </row>
    <row r="971" spans="1:90" s="361" customFormat="1" ht="15" customHeight="1">
      <c r="A971" s="617"/>
      <c r="B971" s="577"/>
      <c r="C971" s="578"/>
      <c r="D971" s="577"/>
      <c r="E971" s="578"/>
      <c r="F971" s="582"/>
      <c r="G971" s="13">
        <v>38</v>
      </c>
      <c r="H971" s="296"/>
      <c r="I971" s="6">
        <v>4299</v>
      </c>
      <c r="J971" s="6">
        <f t="shared" si="238"/>
        <v>0</v>
      </c>
      <c r="K971" s="332">
        <f>Итого!$B$17</f>
        <v>0</v>
      </c>
      <c r="L971" s="8">
        <f t="shared" si="239"/>
        <v>4299</v>
      </c>
      <c r="M971" s="8">
        <f t="shared" si="240"/>
        <v>0</v>
      </c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  <c r="AP971" s="62"/>
      <c r="AQ971" s="62"/>
      <c r="AR971" s="62"/>
      <c r="AS971" s="62"/>
      <c r="AT971" s="62"/>
      <c r="AU971" s="62"/>
      <c r="AV971" s="62"/>
      <c r="AW971" s="62"/>
      <c r="AX971" s="62"/>
      <c r="AY971" s="62"/>
      <c r="AZ971" s="62"/>
      <c r="BA971" s="62"/>
      <c r="BB971" s="62"/>
      <c r="BC971" s="62"/>
      <c r="BD971" s="62"/>
      <c r="BE971" s="62"/>
      <c r="BF971" s="62"/>
      <c r="BG971" s="62"/>
      <c r="BH971" s="62"/>
      <c r="BI971" s="62"/>
      <c r="BJ971" s="62"/>
      <c r="BK971" s="62"/>
      <c r="BL971" s="62"/>
      <c r="BM971" s="62"/>
      <c r="BN971" s="62"/>
      <c r="BO971" s="62"/>
      <c r="BP971" s="62"/>
      <c r="BQ971" s="62"/>
      <c r="BR971" s="62"/>
      <c r="BS971" s="62"/>
      <c r="BT971" s="62"/>
      <c r="BU971" s="62"/>
      <c r="BV971" s="62"/>
      <c r="BW971" s="62"/>
      <c r="BX971" s="62"/>
      <c r="BY971" s="62"/>
      <c r="BZ971" s="62"/>
      <c r="CA971" s="62"/>
      <c r="CB971" s="62"/>
      <c r="CC971" s="62"/>
      <c r="CD971" s="62"/>
      <c r="CE971" s="62"/>
      <c r="CF971" s="62"/>
      <c r="CG971" s="62"/>
      <c r="CH971" s="62"/>
      <c r="CI971" s="62"/>
      <c r="CJ971" s="62"/>
      <c r="CK971" s="62"/>
      <c r="CL971" s="62"/>
    </row>
    <row r="972" spans="1:90" s="361" customFormat="1" ht="15" customHeight="1">
      <c r="A972" s="617"/>
      <c r="B972" s="577"/>
      <c r="C972" s="578"/>
      <c r="D972" s="577"/>
      <c r="E972" s="578"/>
      <c r="F972" s="582"/>
      <c r="G972" s="13">
        <v>40</v>
      </c>
      <c r="H972" s="296"/>
      <c r="I972" s="6">
        <v>4299</v>
      </c>
      <c r="J972" s="6">
        <f t="shared" si="238"/>
        <v>0</v>
      </c>
      <c r="K972" s="332">
        <f>Итого!$B$17</f>
        <v>0</v>
      </c>
      <c r="L972" s="8">
        <f t="shared" si="239"/>
        <v>4299</v>
      </c>
      <c r="M972" s="8">
        <f t="shared" si="240"/>
        <v>0</v>
      </c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  <c r="AO972" s="62"/>
      <c r="AP972" s="62"/>
      <c r="AQ972" s="62"/>
      <c r="AR972" s="62"/>
      <c r="AS972" s="62"/>
      <c r="AT972" s="62"/>
      <c r="AU972" s="62"/>
      <c r="AV972" s="62"/>
      <c r="AW972" s="62"/>
      <c r="AX972" s="62"/>
      <c r="AY972" s="62"/>
      <c r="AZ972" s="62"/>
      <c r="BA972" s="62"/>
      <c r="BB972" s="62"/>
      <c r="BC972" s="62"/>
      <c r="BD972" s="62"/>
      <c r="BE972" s="62"/>
      <c r="BF972" s="62"/>
      <c r="BG972" s="62"/>
      <c r="BH972" s="62"/>
      <c r="BI972" s="62"/>
      <c r="BJ972" s="62"/>
      <c r="BK972" s="62"/>
      <c r="BL972" s="62"/>
      <c r="BM972" s="62"/>
      <c r="BN972" s="62"/>
      <c r="BO972" s="62"/>
      <c r="BP972" s="62"/>
      <c r="BQ972" s="62"/>
      <c r="BR972" s="62"/>
      <c r="BS972" s="62"/>
      <c r="BT972" s="62"/>
      <c r="BU972" s="62"/>
      <c r="BV972" s="62"/>
      <c r="BW972" s="62"/>
      <c r="BX972" s="62"/>
      <c r="BY972" s="62"/>
      <c r="BZ972" s="62"/>
      <c r="CA972" s="62"/>
      <c r="CB972" s="62"/>
      <c r="CC972" s="62"/>
      <c r="CD972" s="62"/>
      <c r="CE972" s="62"/>
      <c r="CF972" s="62"/>
      <c r="CG972" s="62"/>
      <c r="CH972" s="62"/>
      <c r="CI972" s="62"/>
      <c r="CJ972" s="62"/>
      <c r="CK972" s="62"/>
      <c r="CL972" s="62"/>
    </row>
    <row r="973" spans="1:90" s="361" customFormat="1" ht="15" customHeight="1">
      <c r="A973" s="617"/>
      <c r="B973" s="577"/>
      <c r="C973" s="578"/>
      <c r="D973" s="577"/>
      <c r="E973" s="578"/>
      <c r="F973" s="582"/>
      <c r="G973" s="13">
        <v>42</v>
      </c>
      <c r="H973" s="296"/>
      <c r="I973" s="6">
        <v>4299</v>
      </c>
      <c r="J973" s="6">
        <f t="shared" si="238"/>
        <v>0</v>
      </c>
      <c r="K973" s="332">
        <f>Итого!$B$17</f>
        <v>0</v>
      </c>
      <c r="L973" s="8">
        <f t="shared" si="239"/>
        <v>4299</v>
      </c>
      <c r="M973" s="8">
        <f t="shared" si="240"/>
        <v>0</v>
      </c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  <c r="AP973" s="62"/>
      <c r="AQ973" s="62"/>
      <c r="AR973" s="62"/>
      <c r="AS973" s="62"/>
      <c r="AT973" s="62"/>
      <c r="AU973" s="62"/>
      <c r="AV973" s="62"/>
      <c r="AW973" s="62"/>
      <c r="AX973" s="62"/>
      <c r="AY973" s="62"/>
      <c r="AZ973" s="62"/>
      <c r="BA973" s="62"/>
      <c r="BB973" s="62"/>
      <c r="BC973" s="62"/>
      <c r="BD973" s="62"/>
      <c r="BE973" s="62"/>
      <c r="BF973" s="62"/>
      <c r="BG973" s="62"/>
      <c r="BH973" s="62"/>
      <c r="BI973" s="62"/>
      <c r="BJ973" s="62"/>
      <c r="BK973" s="62"/>
      <c r="BL973" s="62"/>
      <c r="BM973" s="62"/>
      <c r="BN973" s="62"/>
      <c r="BO973" s="62"/>
      <c r="BP973" s="62"/>
      <c r="BQ973" s="62"/>
      <c r="BR973" s="62"/>
      <c r="BS973" s="62"/>
      <c r="BT973" s="62"/>
      <c r="BU973" s="62"/>
      <c r="BV973" s="62"/>
      <c r="BW973" s="62"/>
      <c r="BX973" s="62"/>
      <c r="BY973" s="62"/>
      <c r="BZ973" s="62"/>
      <c r="CA973" s="62"/>
      <c r="CB973" s="62"/>
      <c r="CC973" s="62"/>
      <c r="CD973" s="62"/>
      <c r="CE973" s="62"/>
      <c r="CF973" s="62"/>
      <c r="CG973" s="62"/>
      <c r="CH973" s="62"/>
      <c r="CI973" s="62"/>
      <c r="CJ973" s="62"/>
      <c r="CK973" s="62"/>
      <c r="CL973" s="62"/>
    </row>
    <row r="974" spans="1:90" s="361" customFormat="1" ht="15" customHeight="1">
      <c r="A974" s="617"/>
      <c r="B974" s="577"/>
      <c r="C974" s="578"/>
      <c r="D974" s="577"/>
      <c r="E974" s="578"/>
      <c r="F974" s="582"/>
      <c r="G974" s="13">
        <v>44</v>
      </c>
      <c r="H974" s="296"/>
      <c r="I974" s="6">
        <v>4299</v>
      </c>
      <c r="J974" s="6">
        <f t="shared" si="238"/>
        <v>0</v>
      </c>
      <c r="K974" s="332">
        <f>Итого!$B$17</f>
        <v>0</v>
      </c>
      <c r="L974" s="8">
        <f t="shared" si="239"/>
        <v>4299</v>
      </c>
      <c r="M974" s="8">
        <f t="shared" si="240"/>
        <v>0</v>
      </c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  <c r="AO974" s="62"/>
      <c r="AP974" s="62"/>
      <c r="AQ974" s="62"/>
      <c r="AR974" s="62"/>
      <c r="AS974" s="62"/>
      <c r="AT974" s="62"/>
      <c r="AU974" s="62"/>
      <c r="AV974" s="62"/>
      <c r="AW974" s="62"/>
      <c r="AX974" s="62"/>
      <c r="AY974" s="62"/>
      <c r="AZ974" s="62"/>
      <c r="BA974" s="62"/>
      <c r="BB974" s="62"/>
      <c r="BC974" s="62"/>
      <c r="BD974" s="62"/>
      <c r="BE974" s="62"/>
      <c r="BF974" s="62"/>
      <c r="BG974" s="62"/>
      <c r="BH974" s="62"/>
      <c r="BI974" s="62"/>
      <c r="BJ974" s="62"/>
      <c r="BK974" s="62"/>
      <c r="BL974" s="62"/>
      <c r="BM974" s="62"/>
      <c r="BN974" s="62"/>
      <c r="BO974" s="62"/>
      <c r="BP974" s="62"/>
      <c r="BQ974" s="62"/>
      <c r="BR974" s="62"/>
      <c r="BS974" s="62"/>
      <c r="BT974" s="62"/>
      <c r="BU974" s="62"/>
      <c r="BV974" s="62"/>
      <c r="BW974" s="62"/>
      <c r="BX974" s="62"/>
      <c r="BY974" s="62"/>
      <c r="BZ974" s="62"/>
      <c r="CA974" s="62"/>
      <c r="CB974" s="62"/>
      <c r="CC974" s="62"/>
      <c r="CD974" s="62"/>
      <c r="CE974" s="62"/>
      <c r="CF974" s="62"/>
      <c r="CG974" s="62"/>
      <c r="CH974" s="62"/>
      <c r="CI974" s="62"/>
      <c r="CJ974" s="62"/>
      <c r="CK974" s="62"/>
      <c r="CL974" s="62"/>
    </row>
    <row r="975" spans="1:90" s="361" customFormat="1" ht="15" customHeight="1">
      <c r="A975" s="617"/>
      <c r="B975" s="577"/>
      <c r="C975" s="578"/>
      <c r="D975" s="577"/>
      <c r="E975" s="578"/>
      <c r="F975" s="582"/>
      <c r="G975" s="13">
        <v>46</v>
      </c>
      <c r="H975" s="296"/>
      <c r="I975" s="6">
        <v>4299</v>
      </c>
      <c r="J975" s="6">
        <f t="shared" si="238"/>
        <v>0</v>
      </c>
      <c r="K975" s="332">
        <f>Итого!$B$17</f>
        <v>0</v>
      </c>
      <c r="L975" s="8">
        <f t="shared" si="239"/>
        <v>4299</v>
      </c>
      <c r="M975" s="8">
        <f t="shared" si="240"/>
        <v>0</v>
      </c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  <c r="AP975" s="62"/>
      <c r="AQ975" s="62"/>
      <c r="AR975" s="62"/>
      <c r="AS975" s="62"/>
      <c r="AT975" s="62"/>
      <c r="AU975" s="62"/>
      <c r="AV975" s="62"/>
      <c r="AW975" s="62"/>
      <c r="AX975" s="62"/>
      <c r="AY975" s="62"/>
      <c r="AZ975" s="62"/>
      <c r="BA975" s="62"/>
      <c r="BB975" s="62"/>
      <c r="BC975" s="62"/>
      <c r="BD975" s="62"/>
      <c r="BE975" s="62"/>
      <c r="BF975" s="62"/>
      <c r="BG975" s="62"/>
      <c r="BH975" s="62"/>
      <c r="BI975" s="62"/>
      <c r="BJ975" s="62"/>
      <c r="BK975" s="62"/>
      <c r="BL975" s="62"/>
      <c r="BM975" s="62"/>
      <c r="BN975" s="62"/>
      <c r="BO975" s="62"/>
      <c r="BP975" s="62"/>
      <c r="BQ975" s="62"/>
      <c r="BR975" s="62"/>
      <c r="BS975" s="62"/>
      <c r="BT975" s="62"/>
      <c r="BU975" s="62"/>
      <c r="BV975" s="62"/>
      <c r="BW975" s="62"/>
      <c r="BX975" s="62"/>
      <c r="BY975" s="62"/>
      <c r="BZ975" s="62"/>
      <c r="CA975" s="62"/>
      <c r="CB975" s="62"/>
      <c r="CC975" s="62"/>
      <c r="CD975" s="62"/>
      <c r="CE975" s="62"/>
      <c r="CF975" s="62"/>
      <c r="CG975" s="62"/>
      <c r="CH975" s="62"/>
      <c r="CI975" s="62"/>
      <c r="CJ975" s="62"/>
      <c r="CK975" s="62"/>
      <c r="CL975" s="62"/>
    </row>
    <row r="976" spans="1:90" s="361" customFormat="1" ht="15" customHeight="1">
      <c r="A976" s="617"/>
      <c r="B976" s="577"/>
      <c r="C976" s="578"/>
      <c r="D976" s="577"/>
      <c r="E976" s="578"/>
      <c r="F976" s="582"/>
      <c r="G976" s="13">
        <v>48</v>
      </c>
      <c r="H976" s="296"/>
      <c r="I976" s="6">
        <v>4299</v>
      </c>
      <c r="J976" s="6">
        <f t="shared" si="238"/>
        <v>0</v>
      </c>
      <c r="K976" s="332">
        <f>Итого!$B$17</f>
        <v>0</v>
      </c>
      <c r="L976" s="8">
        <f t="shared" si="239"/>
        <v>4299</v>
      </c>
      <c r="M976" s="8">
        <f t="shared" si="240"/>
        <v>0</v>
      </c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  <c r="AP976" s="62"/>
      <c r="AQ976" s="62"/>
      <c r="AR976" s="62"/>
      <c r="AS976" s="62"/>
      <c r="AT976" s="62"/>
      <c r="AU976" s="62"/>
      <c r="AV976" s="62"/>
      <c r="AW976" s="62"/>
      <c r="AX976" s="62"/>
      <c r="AY976" s="62"/>
      <c r="AZ976" s="62"/>
      <c r="BA976" s="62"/>
      <c r="BB976" s="62"/>
      <c r="BC976" s="62"/>
      <c r="BD976" s="62"/>
      <c r="BE976" s="62"/>
      <c r="BF976" s="62"/>
      <c r="BG976" s="62"/>
      <c r="BH976" s="62"/>
      <c r="BI976" s="62"/>
      <c r="BJ976" s="62"/>
      <c r="BK976" s="62"/>
      <c r="BL976" s="62"/>
      <c r="BM976" s="62"/>
      <c r="BN976" s="62"/>
      <c r="BO976" s="62"/>
      <c r="BP976" s="62"/>
      <c r="BQ976" s="62"/>
      <c r="BR976" s="62"/>
      <c r="BS976" s="62"/>
      <c r="BT976" s="62"/>
      <c r="BU976" s="62"/>
      <c r="BV976" s="62"/>
      <c r="BW976" s="62"/>
      <c r="BX976" s="62"/>
      <c r="BY976" s="62"/>
      <c r="BZ976" s="62"/>
      <c r="CA976" s="62"/>
      <c r="CB976" s="62"/>
      <c r="CC976" s="62"/>
      <c r="CD976" s="62"/>
      <c r="CE976" s="62"/>
      <c r="CF976" s="62"/>
      <c r="CG976" s="62"/>
      <c r="CH976" s="62"/>
      <c r="CI976" s="62"/>
      <c r="CJ976" s="62"/>
      <c r="CK976" s="62"/>
      <c r="CL976" s="62"/>
    </row>
    <row r="977" spans="1:90" s="361" customFormat="1" ht="15" customHeight="1">
      <c r="A977" s="617"/>
      <c r="B977" s="577"/>
      <c r="C977" s="578"/>
      <c r="D977" s="577"/>
      <c r="E977" s="578"/>
      <c r="F977" s="582"/>
      <c r="G977" s="13">
        <v>50</v>
      </c>
      <c r="H977" s="296"/>
      <c r="I977" s="6">
        <v>4299</v>
      </c>
      <c r="J977" s="6">
        <f t="shared" si="238"/>
        <v>0</v>
      </c>
      <c r="K977" s="332">
        <f>Итого!$B$17</f>
        <v>0</v>
      </c>
      <c r="L977" s="8">
        <f t="shared" si="239"/>
        <v>4299</v>
      </c>
      <c r="M977" s="8">
        <f t="shared" si="240"/>
        <v>0</v>
      </c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  <c r="AP977" s="62"/>
      <c r="AQ977" s="62"/>
      <c r="AR977" s="62"/>
      <c r="AS977" s="62"/>
      <c r="AT977" s="62"/>
      <c r="AU977" s="62"/>
      <c r="AV977" s="62"/>
      <c r="AW977" s="62"/>
      <c r="AX977" s="62"/>
      <c r="AY977" s="62"/>
      <c r="AZ977" s="62"/>
      <c r="BA977" s="62"/>
      <c r="BB977" s="62"/>
      <c r="BC977" s="62"/>
      <c r="BD977" s="62"/>
      <c r="BE977" s="62"/>
      <c r="BF977" s="62"/>
      <c r="BG977" s="62"/>
      <c r="BH977" s="62"/>
      <c r="BI977" s="62"/>
      <c r="BJ977" s="62"/>
      <c r="BK977" s="62"/>
      <c r="BL977" s="62"/>
      <c r="BM977" s="62"/>
      <c r="BN977" s="62"/>
      <c r="BO977" s="62"/>
      <c r="BP977" s="62"/>
      <c r="BQ977" s="62"/>
      <c r="BR977" s="62"/>
      <c r="BS977" s="62"/>
      <c r="BT977" s="62"/>
      <c r="BU977" s="62"/>
      <c r="BV977" s="62"/>
      <c r="BW977" s="62"/>
      <c r="BX977" s="62"/>
      <c r="BY977" s="62"/>
      <c r="BZ977" s="62"/>
      <c r="CA977" s="62"/>
      <c r="CB977" s="62"/>
      <c r="CC977" s="62"/>
      <c r="CD977" s="62"/>
      <c r="CE977" s="62"/>
      <c r="CF977" s="62"/>
      <c r="CG977" s="62"/>
      <c r="CH977" s="62"/>
      <c r="CI977" s="62"/>
      <c r="CJ977" s="62"/>
      <c r="CK977" s="62"/>
      <c r="CL977" s="62"/>
    </row>
    <row r="978" spans="1:90" s="361" customFormat="1" ht="15" customHeight="1">
      <c r="A978" s="618"/>
      <c r="B978" s="579"/>
      <c r="C978" s="580"/>
      <c r="D978" s="579"/>
      <c r="E978" s="580"/>
      <c r="F978" s="583"/>
      <c r="G978" s="13">
        <v>52</v>
      </c>
      <c r="H978" s="296"/>
      <c r="I978" s="6">
        <v>4299</v>
      </c>
      <c r="J978" s="6">
        <f t="shared" si="238"/>
        <v>0</v>
      </c>
      <c r="K978" s="332">
        <f>Итого!$B$17</f>
        <v>0</v>
      </c>
      <c r="L978" s="8">
        <f t="shared" si="239"/>
        <v>4299</v>
      </c>
      <c r="M978" s="8">
        <f t="shared" si="240"/>
        <v>0</v>
      </c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  <c r="AO978" s="62"/>
      <c r="AP978" s="62"/>
      <c r="AQ978" s="62"/>
      <c r="AR978" s="62"/>
      <c r="AS978" s="62"/>
      <c r="AT978" s="62"/>
      <c r="AU978" s="62"/>
      <c r="AV978" s="62"/>
      <c r="AW978" s="62"/>
      <c r="AX978" s="62"/>
      <c r="AY978" s="62"/>
      <c r="AZ978" s="62"/>
      <c r="BA978" s="62"/>
      <c r="BB978" s="62"/>
      <c r="BC978" s="62"/>
      <c r="BD978" s="62"/>
      <c r="BE978" s="62"/>
      <c r="BF978" s="62"/>
      <c r="BG978" s="62"/>
      <c r="BH978" s="62"/>
      <c r="BI978" s="62"/>
      <c r="BJ978" s="62"/>
      <c r="BK978" s="62"/>
      <c r="BL978" s="62"/>
      <c r="BM978" s="62"/>
      <c r="BN978" s="62"/>
      <c r="BO978" s="62"/>
      <c r="BP978" s="62"/>
      <c r="BQ978" s="62"/>
      <c r="BR978" s="62"/>
      <c r="BS978" s="62"/>
      <c r="BT978" s="62"/>
      <c r="BU978" s="62"/>
      <c r="BV978" s="62"/>
      <c r="BW978" s="62"/>
      <c r="BX978" s="62"/>
      <c r="BY978" s="62"/>
      <c r="BZ978" s="62"/>
      <c r="CA978" s="62"/>
      <c r="CB978" s="62"/>
      <c r="CC978" s="62"/>
      <c r="CD978" s="62"/>
      <c r="CE978" s="62"/>
      <c r="CF978" s="62"/>
      <c r="CG978" s="62"/>
      <c r="CH978" s="62"/>
      <c r="CI978" s="62"/>
      <c r="CJ978" s="62"/>
      <c r="CK978" s="62"/>
      <c r="CL978" s="62"/>
    </row>
    <row r="979" spans="1:90" s="247" customFormat="1" ht="15" customHeight="1">
      <c r="A979" s="616" t="s">
        <v>620</v>
      </c>
      <c r="B979" s="575" t="s">
        <v>619</v>
      </c>
      <c r="C979" s="619"/>
      <c r="D979" s="575" t="s">
        <v>601</v>
      </c>
      <c r="E979" s="619"/>
      <c r="F979" s="506"/>
      <c r="G979" s="5"/>
      <c r="H979" s="253">
        <f>SUM(H980:H989)</f>
        <v>0</v>
      </c>
      <c r="I979" s="5"/>
      <c r="J979" s="5">
        <f>SUM(J980:J989)</f>
        <v>0</v>
      </c>
      <c r="K979" s="68"/>
      <c r="L979" s="10"/>
      <c r="M979" s="7">
        <f>SUM(M980:M989)</f>
        <v>0</v>
      </c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  <c r="AP979" s="62"/>
      <c r="AQ979" s="62"/>
      <c r="AR979" s="62"/>
      <c r="AS979" s="62"/>
      <c r="AT979" s="62"/>
      <c r="AU979" s="62"/>
      <c r="AV979" s="62"/>
      <c r="AW979" s="62"/>
      <c r="AX979" s="62"/>
      <c r="AY979" s="62"/>
      <c r="AZ979" s="62"/>
      <c r="BA979" s="62"/>
      <c r="BB979" s="62"/>
      <c r="BC979" s="62"/>
      <c r="BD979" s="62"/>
      <c r="BE979" s="62"/>
      <c r="BF979" s="62"/>
      <c r="BG979" s="62"/>
      <c r="BH979" s="62"/>
      <c r="BI979" s="62"/>
      <c r="BJ979" s="62"/>
      <c r="BK979" s="62"/>
      <c r="BL979" s="62"/>
      <c r="BM979" s="62"/>
      <c r="BN979" s="62"/>
      <c r="BO979" s="62"/>
      <c r="BP979" s="62"/>
      <c r="BQ979" s="62"/>
      <c r="BR979" s="62"/>
      <c r="BS979" s="62"/>
      <c r="BT979" s="62"/>
      <c r="BU979" s="62"/>
      <c r="BV979" s="62"/>
      <c r="BW979" s="62"/>
      <c r="BX979" s="62"/>
      <c r="BY979" s="62"/>
      <c r="BZ979" s="62"/>
      <c r="CA979" s="62"/>
      <c r="CB979" s="62"/>
      <c r="CC979" s="62"/>
      <c r="CD979" s="62"/>
      <c r="CE979" s="62"/>
      <c r="CF979" s="62"/>
      <c r="CG979" s="62"/>
      <c r="CH979" s="62"/>
      <c r="CI979" s="62"/>
      <c r="CJ979" s="62"/>
      <c r="CK979" s="62"/>
      <c r="CL979" s="62"/>
    </row>
    <row r="980" spans="1:90" s="247" customFormat="1" ht="15" customHeight="1">
      <c r="A980" s="617"/>
      <c r="B980" s="577"/>
      <c r="C980" s="578"/>
      <c r="D980" s="577"/>
      <c r="E980" s="578"/>
      <c r="F980" s="582"/>
      <c r="G980" s="13">
        <v>34</v>
      </c>
      <c r="H980" s="296"/>
      <c r="I980" s="6">
        <v>4299</v>
      </c>
      <c r="J980" s="6">
        <f t="shared" ref="J980:J989" si="241">I980*H980</f>
        <v>0</v>
      </c>
      <c r="K980" s="332">
        <f>Итого!$B$17</f>
        <v>0</v>
      </c>
      <c r="L980" s="8">
        <f t="shared" ref="L980:L989" si="242">PRODUCT(I980,1-K980)</f>
        <v>4299</v>
      </c>
      <c r="M980" s="8">
        <f t="shared" ref="M980:M989" si="243">L980*H980</f>
        <v>0</v>
      </c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  <c r="AP980" s="62"/>
      <c r="AQ980" s="62"/>
      <c r="AR980" s="62"/>
      <c r="AS980" s="62"/>
      <c r="AT980" s="62"/>
      <c r="AU980" s="62"/>
      <c r="AV980" s="62"/>
      <c r="AW980" s="62"/>
      <c r="AX980" s="62"/>
      <c r="AY980" s="62"/>
      <c r="AZ980" s="62"/>
      <c r="BA980" s="62"/>
      <c r="BB980" s="62"/>
      <c r="BC980" s="62"/>
      <c r="BD980" s="62"/>
      <c r="BE980" s="62"/>
      <c r="BF980" s="62"/>
      <c r="BG980" s="62"/>
      <c r="BH980" s="62"/>
      <c r="BI980" s="62"/>
      <c r="BJ980" s="62"/>
      <c r="BK980" s="62"/>
      <c r="BL980" s="62"/>
      <c r="BM980" s="62"/>
      <c r="BN980" s="62"/>
      <c r="BO980" s="62"/>
      <c r="BP980" s="62"/>
      <c r="BQ980" s="62"/>
      <c r="BR980" s="62"/>
      <c r="BS980" s="62"/>
      <c r="BT980" s="62"/>
      <c r="BU980" s="62"/>
      <c r="BV980" s="62"/>
      <c r="BW980" s="62"/>
      <c r="BX980" s="62"/>
      <c r="BY980" s="62"/>
      <c r="BZ980" s="62"/>
      <c r="CA980" s="62"/>
      <c r="CB980" s="62"/>
      <c r="CC980" s="62"/>
      <c r="CD980" s="62"/>
      <c r="CE980" s="62"/>
      <c r="CF980" s="62"/>
      <c r="CG980" s="62"/>
      <c r="CH980" s="62"/>
      <c r="CI980" s="62"/>
      <c r="CJ980" s="62"/>
      <c r="CK980" s="62"/>
      <c r="CL980" s="62"/>
    </row>
    <row r="981" spans="1:90" s="247" customFormat="1" ht="15" customHeight="1">
      <c r="A981" s="617"/>
      <c r="B981" s="577"/>
      <c r="C981" s="578"/>
      <c r="D981" s="577"/>
      <c r="E981" s="578"/>
      <c r="F981" s="582"/>
      <c r="G981" s="13">
        <v>36</v>
      </c>
      <c r="H981" s="296"/>
      <c r="I981" s="6">
        <v>4299</v>
      </c>
      <c r="J981" s="6">
        <f t="shared" si="241"/>
        <v>0</v>
      </c>
      <c r="K981" s="332">
        <f>Итого!$B$17</f>
        <v>0</v>
      </c>
      <c r="L981" s="8">
        <f t="shared" si="242"/>
        <v>4299</v>
      </c>
      <c r="M981" s="8">
        <f t="shared" si="243"/>
        <v>0</v>
      </c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  <c r="AP981" s="62"/>
      <c r="AQ981" s="62"/>
      <c r="AR981" s="62"/>
      <c r="AS981" s="62"/>
      <c r="AT981" s="62"/>
      <c r="AU981" s="62"/>
      <c r="AV981" s="62"/>
      <c r="AW981" s="62"/>
      <c r="AX981" s="62"/>
      <c r="AY981" s="62"/>
      <c r="AZ981" s="62"/>
      <c r="BA981" s="62"/>
      <c r="BB981" s="62"/>
      <c r="BC981" s="62"/>
      <c r="BD981" s="62"/>
      <c r="BE981" s="62"/>
      <c r="BF981" s="62"/>
      <c r="BG981" s="62"/>
      <c r="BH981" s="62"/>
      <c r="BI981" s="62"/>
      <c r="BJ981" s="62"/>
      <c r="BK981" s="62"/>
      <c r="BL981" s="62"/>
      <c r="BM981" s="62"/>
      <c r="BN981" s="62"/>
      <c r="BO981" s="62"/>
      <c r="BP981" s="62"/>
      <c r="BQ981" s="62"/>
      <c r="BR981" s="62"/>
      <c r="BS981" s="62"/>
      <c r="BT981" s="62"/>
      <c r="BU981" s="62"/>
      <c r="BV981" s="62"/>
      <c r="BW981" s="62"/>
      <c r="BX981" s="62"/>
      <c r="BY981" s="62"/>
      <c r="BZ981" s="62"/>
      <c r="CA981" s="62"/>
      <c r="CB981" s="62"/>
      <c r="CC981" s="62"/>
      <c r="CD981" s="62"/>
      <c r="CE981" s="62"/>
      <c r="CF981" s="62"/>
      <c r="CG981" s="62"/>
      <c r="CH981" s="62"/>
      <c r="CI981" s="62"/>
      <c r="CJ981" s="62"/>
      <c r="CK981" s="62"/>
      <c r="CL981" s="62"/>
    </row>
    <row r="982" spans="1:90" s="247" customFormat="1" ht="15" customHeight="1">
      <c r="A982" s="617"/>
      <c r="B982" s="577"/>
      <c r="C982" s="578"/>
      <c r="D982" s="577"/>
      <c r="E982" s="578"/>
      <c r="F982" s="582"/>
      <c r="G982" s="13">
        <v>38</v>
      </c>
      <c r="H982" s="296"/>
      <c r="I982" s="6">
        <v>4299</v>
      </c>
      <c r="J982" s="6">
        <f t="shared" si="241"/>
        <v>0</v>
      </c>
      <c r="K982" s="332">
        <f>Итого!$B$17</f>
        <v>0</v>
      </c>
      <c r="L982" s="8">
        <f t="shared" si="242"/>
        <v>4299</v>
      </c>
      <c r="M982" s="8">
        <f t="shared" si="243"/>
        <v>0</v>
      </c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  <c r="AP982" s="62"/>
      <c r="AQ982" s="62"/>
      <c r="AR982" s="62"/>
      <c r="AS982" s="62"/>
      <c r="AT982" s="62"/>
      <c r="AU982" s="62"/>
      <c r="AV982" s="62"/>
      <c r="AW982" s="62"/>
      <c r="AX982" s="62"/>
      <c r="AY982" s="62"/>
      <c r="AZ982" s="62"/>
      <c r="BA982" s="62"/>
      <c r="BB982" s="62"/>
      <c r="BC982" s="62"/>
      <c r="BD982" s="62"/>
      <c r="BE982" s="62"/>
      <c r="BF982" s="62"/>
      <c r="BG982" s="62"/>
      <c r="BH982" s="62"/>
      <c r="BI982" s="62"/>
      <c r="BJ982" s="62"/>
      <c r="BK982" s="62"/>
      <c r="BL982" s="62"/>
      <c r="BM982" s="62"/>
      <c r="BN982" s="62"/>
      <c r="BO982" s="62"/>
      <c r="BP982" s="62"/>
      <c r="BQ982" s="62"/>
      <c r="BR982" s="62"/>
      <c r="BS982" s="62"/>
      <c r="BT982" s="62"/>
      <c r="BU982" s="62"/>
      <c r="BV982" s="62"/>
      <c r="BW982" s="62"/>
      <c r="BX982" s="62"/>
      <c r="BY982" s="62"/>
      <c r="BZ982" s="62"/>
      <c r="CA982" s="62"/>
      <c r="CB982" s="62"/>
      <c r="CC982" s="62"/>
      <c r="CD982" s="62"/>
      <c r="CE982" s="62"/>
      <c r="CF982" s="62"/>
      <c r="CG982" s="62"/>
      <c r="CH982" s="62"/>
      <c r="CI982" s="62"/>
      <c r="CJ982" s="62"/>
      <c r="CK982" s="62"/>
      <c r="CL982" s="62"/>
    </row>
    <row r="983" spans="1:90" s="247" customFormat="1" ht="15" customHeight="1">
      <c r="A983" s="617"/>
      <c r="B983" s="577"/>
      <c r="C983" s="578"/>
      <c r="D983" s="577"/>
      <c r="E983" s="578"/>
      <c r="F983" s="582"/>
      <c r="G983" s="13">
        <v>40</v>
      </c>
      <c r="H983" s="296"/>
      <c r="I983" s="6">
        <v>4299</v>
      </c>
      <c r="J983" s="6">
        <f t="shared" si="241"/>
        <v>0</v>
      </c>
      <c r="K983" s="332">
        <f>Итого!$B$17</f>
        <v>0</v>
      </c>
      <c r="L983" s="8">
        <f t="shared" si="242"/>
        <v>4299</v>
      </c>
      <c r="M983" s="8">
        <f t="shared" si="243"/>
        <v>0</v>
      </c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  <c r="AO983" s="62"/>
      <c r="AP983" s="62"/>
      <c r="AQ983" s="62"/>
      <c r="AR983" s="62"/>
      <c r="AS983" s="62"/>
      <c r="AT983" s="62"/>
      <c r="AU983" s="62"/>
      <c r="AV983" s="62"/>
      <c r="AW983" s="62"/>
      <c r="AX983" s="62"/>
      <c r="AY983" s="62"/>
      <c r="AZ983" s="62"/>
      <c r="BA983" s="62"/>
      <c r="BB983" s="62"/>
      <c r="BC983" s="62"/>
      <c r="BD983" s="62"/>
      <c r="BE983" s="62"/>
      <c r="BF983" s="62"/>
      <c r="BG983" s="62"/>
      <c r="BH983" s="62"/>
      <c r="BI983" s="62"/>
      <c r="BJ983" s="62"/>
      <c r="BK983" s="62"/>
      <c r="BL983" s="62"/>
      <c r="BM983" s="62"/>
      <c r="BN983" s="62"/>
      <c r="BO983" s="62"/>
      <c r="BP983" s="62"/>
      <c r="BQ983" s="62"/>
      <c r="BR983" s="62"/>
      <c r="BS983" s="62"/>
      <c r="BT983" s="62"/>
      <c r="BU983" s="62"/>
      <c r="BV983" s="62"/>
      <c r="BW983" s="62"/>
      <c r="BX983" s="62"/>
      <c r="BY983" s="62"/>
      <c r="BZ983" s="62"/>
      <c r="CA983" s="62"/>
      <c r="CB983" s="62"/>
      <c r="CC983" s="62"/>
      <c r="CD983" s="62"/>
      <c r="CE983" s="62"/>
      <c r="CF983" s="62"/>
      <c r="CG983" s="62"/>
      <c r="CH983" s="62"/>
      <c r="CI983" s="62"/>
      <c r="CJ983" s="62"/>
      <c r="CK983" s="62"/>
      <c r="CL983" s="62"/>
    </row>
    <row r="984" spans="1:90" s="247" customFormat="1" ht="15" customHeight="1">
      <c r="A984" s="617"/>
      <c r="B984" s="577"/>
      <c r="C984" s="578"/>
      <c r="D984" s="577"/>
      <c r="E984" s="578"/>
      <c r="F984" s="582"/>
      <c r="G984" s="13">
        <v>42</v>
      </c>
      <c r="H984" s="296"/>
      <c r="I984" s="6">
        <v>4299</v>
      </c>
      <c r="J984" s="6">
        <f t="shared" si="241"/>
        <v>0</v>
      </c>
      <c r="K984" s="332">
        <f>Итого!$B$17</f>
        <v>0</v>
      </c>
      <c r="L984" s="8">
        <f t="shared" si="242"/>
        <v>4299</v>
      </c>
      <c r="M984" s="8">
        <f t="shared" si="243"/>
        <v>0</v>
      </c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  <c r="AP984" s="62"/>
      <c r="AQ984" s="62"/>
      <c r="AR984" s="62"/>
      <c r="AS984" s="62"/>
      <c r="AT984" s="62"/>
      <c r="AU984" s="62"/>
      <c r="AV984" s="62"/>
      <c r="AW984" s="62"/>
      <c r="AX984" s="62"/>
      <c r="AY984" s="62"/>
      <c r="AZ984" s="62"/>
      <c r="BA984" s="62"/>
      <c r="BB984" s="62"/>
      <c r="BC984" s="62"/>
      <c r="BD984" s="62"/>
      <c r="BE984" s="62"/>
      <c r="BF984" s="62"/>
      <c r="BG984" s="62"/>
      <c r="BH984" s="62"/>
      <c r="BI984" s="62"/>
      <c r="BJ984" s="62"/>
      <c r="BK984" s="62"/>
      <c r="BL984" s="62"/>
      <c r="BM984" s="62"/>
      <c r="BN984" s="62"/>
      <c r="BO984" s="62"/>
      <c r="BP984" s="62"/>
      <c r="BQ984" s="62"/>
      <c r="BR984" s="62"/>
      <c r="BS984" s="62"/>
      <c r="BT984" s="62"/>
      <c r="BU984" s="62"/>
      <c r="BV984" s="62"/>
      <c r="BW984" s="62"/>
      <c r="BX984" s="62"/>
      <c r="BY984" s="62"/>
      <c r="BZ984" s="62"/>
      <c r="CA984" s="62"/>
      <c r="CB984" s="62"/>
      <c r="CC984" s="62"/>
      <c r="CD984" s="62"/>
      <c r="CE984" s="62"/>
      <c r="CF984" s="62"/>
      <c r="CG984" s="62"/>
      <c r="CH984" s="62"/>
      <c r="CI984" s="62"/>
      <c r="CJ984" s="62"/>
      <c r="CK984" s="62"/>
      <c r="CL984" s="62"/>
    </row>
    <row r="985" spans="1:90" s="247" customFormat="1" ht="15" customHeight="1">
      <c r="A985" s="617"/>
      <c r="B985" s="577"/>
      <c r="C985" s="578"/>
      <c r="D985" s="577"/>
      <c r="E985" s="578"/>
      <c r="F985" s="582"/>
      <c r="G985" s="13">
        <v>44</v>
      </c>
      <c r="H985" s="296"/>
      <c r="I985" s="6">
        <v>4299</v>
      </c>
      <c r="J985" s="6">
        <f t="shared" si="241"/>
        <v>0</v>
      </c>
      <c r="K985" s="332">
        <f>Итого!$B$17</f>
        <v>0</v>
      </c>
      <c r="L985" s="8">
        <f t="shared" si="242"/>
        <v>4299</v>
      </c>
      <c r="M985" s="8">
        <f t="shared" si="243"/>
        <v>0</v>
      </c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  <c r="AP985" s="62"/>
      <c r="AQ985" s="62"/>
      <c r="AR985" s="62"/>
      <c r="AS985" s="62"/>
      <c r="AT985" s="62"/>
      <c r="AU985" s="62"/>
      <c r="AV985" s="62"/>
      <c r="AW985" s="62"/>
      <c r="AX985" s="62"/>
      <c r="AY985" s="62"/>
      <c r="AZ985" s="62"/>
      <c r="BA985" s="62"/>
      <c r="BB985" s="62"/>
      <c r="BC985" s="62"/>
      <c r="BD985" s="62"/>
      <c r="BE985" s="62"/>
      <c r="BF985" s="62"/>
      <c r="BG985" s="62"/>
      <c r="BH985" s="62"/>
      <c r="BI985" s="62"/>
      <c r="BJ985" s="62"/>
      <c r="BK985" s="62"/>
      <c r="BL985" s="62"/>
      <c r="BM985" s="62"/>
      <c r="BN985" s="62"/>
      <c r="BO985" s="62"/>
      <c r="BP985" s="62"/>
      <c r="BQ985" s="62"/>
      <c r="BR985" s="62"/>
      <c r="BS985" s="62"/>
      <c r="BT985" s="62"/>
      <c r="BU985" s="62"/>
      <c r="BV985" s="62"/>
      <c r="BW985" s="62"/>
      <c r="BX985" s="62"/>
      <c r="BY985" s="62"/>
      <c r="BZ985" s="62"/>
      <c r="CA985" s="62"/>
      <c r="CB985" s="62"/>
      <c r="CC985" s="62"/>
      <c r="CD985" s="62"/>
      <c r="CE985" s="62"/>
      <c r="CF985" s="62"/>
      <c r="CG985" s="62"/>
      <c r="CH985" s="62"/>
      <c r="CI985" s="62"/>
      <c r="CJ985" s="62"/>
      <c r="CK985" s="62"/>
      <c r="CL985" s="62"/>
    </row>
    <row r="986" spans="1:90" s="247" customFormat="1" ht="15" customHeight="1">
      <c r="A986" s="617"/>
      <c r="B986" s="577"/>
      <c r="C986" s="578"/>
      <c r="D986" s="577"/>
      <c r="E986" s="578"/>
      <c r="F986" s="582"/>
      <c r="G986" s="13">
        <v>46</v>
      </c>
      <c r="H986" s="296"/>
      <c r="I986" s="6">
        <v>4299</v>
      </c>
      <c r="J986" s="6">
        <f t="shared" si="241"/>
        <v>0</v>
      </c>
      <c r="K986" s="332">
        <f>Итого!$B$17</f>
        <v>0</v>
      </c>
      <c r="L986" s="8">
        <f t="shared" si="242"/>
        <v>4299</v>
      </c>
      <c r="M986" s="8">
        <f t="shared" si="243"/>
        <v>0</v>
      </c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  <c r="AO986" s="62"/>
      <c r="AP986" s="62"/>
      <c r="AQ986" s="62"/>
      <c r="AR986" s="62"/>
      <c r="AS986" s="62"/>
      <c r="AT986" s="62"/>
      <c r="AU986" s="62"/>
      <c r="AV986" s="62"/>
      <c r="AW986" s="62"/>
      <c r="AX986" s="62"/>
      <c r="AY986" s="62"/>
      <c r="AZ986" s="62"/>
      <c r="BA986" s="62"/>
      <c r="BB986" s="62"/>
      <c r="BC986" s="62"/>
      <c r="BD986" s="62"/>
      <c r="BE986" s="62"/>
      <c r="BF986" s="62"/>
      <c r="BG986" s="62"/>
      <c r="BH986" s="62"/>
      <c r="BI986" s="62"/>
      <c r="BJ986" s="62"/>
      <c r="BK986" s="62"/>
      <c r="BL986" s="62"/>
      <c r="BM986" s="62"/>
      <c r="BN986" s="62"/>
      <c r="BO986" s="62"/>
      <c r="BP986" s="62"/>
      <c r="BQ986" s="62"/>
      <c r="BR986" s="62"/>
      <c r="BS986" s="62"/>
      <c r="BT986" s="62"/>
      <c r="BU986" s="62"/>
      <c r="BV986" s="62"/>
      <c r="BW986" s="62"/>
      <c r="BX986" s="62"/>
      <c r="BY986" s="62"/>
      <c r="BZ986" s="62"/>
      <c r="CA986" s="62"/>
      <c r="CB986" s="62"/>
      <c r="CC986" s="62"/>
      <c r="CD986" s="62"/>
      <c r="CE986" s="62"/>
      <c r="CF986" s="62"/>
      <c r="CG986" s="62"/>
      <c r="CH986" s="62"/>
      <c r="CI986" s="62"/>
      <c r="CJ986" s="62"/>
      <c r="CK986" s="62"/>
      <c r="CL986" s="62"/>
    </row>
    <row r="987" spans="1:90" s="247" customFormat="1" ht="15" customHeight="1">
      <c r="A987" s="617"/>
      <c r="B987" s="577"/>
      <c r="C987" s="578"/>
      <c r="D987" s="577"/>
      <c r="E987" s="578"/>
      <c r="F987" s="582"/>
      <c r="G987" s="13">
        <v>48</v>
      </c>
      <c r="H987" s="296"/>
      <c r="I987" s="6">
        <v>4299</v>
      </c>
      <c r="J987" s="6">
        <f t="shared" si="241"/>
        <v>0</v>
      </c>
      <c r="K987" s="332">
        <f>Итого!$B$17</f>
        <v>0</v>
      </c>
      <c r="L987" s="8">
        <f t="shared" si="242"/>
        <v>4299</v>
      </c>
      <c r="M987" s="8">
        <f t="shared" si="243"/>
        <v>0</v>
      </c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  <c r="AP987" s="62"/>
      <c r="AQ987" s="62"/>
      <c r="AR987" s="62"/>
      <c r="AS987" s="62"/>
      <c r="AT987" s="62"/>
      <c r="AU987" s="62"/>
      <c r="AV987" s="62"/>
      <c r="AW987" s="62"/>
      <c r="AX987" s="62"/>
      <c r="AY987" s="62"/>
      <c r="AZ987" s="62"/>
      <c r="BA987" s="62"/>
      <c r="BB987" s="62"/>
      <c r="BC987" s="62"/>
      <c r="BD987" s="62"/>
      <c r="BE987" s="62"/>
      <c r="BF987" s="62"/>
      <c r="BG987" s="62"/>
      <c r="BH987" s="62"/>
      <c r="BI987" s="62"/>
      <c r="BJ987" s="62"/>
      <c r="BK987" s="62"/>
      <c r="BL987" s="62"/>
      <c r="BM987" s="62"/>
      <c r="BN987" s="62"/>
      <c r="BO987" s="62"/>
      <c r="BP987" s="62"/>
      <c r="BQ987" s="62"/>
      <c r="BR987" s="62"/>
      <c r="BS987" s="62"/>
      <c r="BT987" s="62"/>
      <c r="BU987" s="62"/>
      <c r="BV987" s="62"/>
      <c r="BW987" s="62"/>
      <c r="BX987" s="62"/>
      <c r="BY987" s="62"/>
      <c r="BZ987" s="62"/>
      <c r="CA987" s="62"/>
      <c r="CB987" s="62"/>
      <c r="CC987" s="62"/>
      <c r="CD987" s="62"/>
      <c r="CE987" s="62"/>
      <c r="CF987" s="62"/>
      <c r="CG987" s="62"/>
      <c r="CH987" s="62"/>
      <c r="CI987" s="62"/>
      <c r="CJ987" s="62"/>
      <c r="CK987" s="62"/>
      <c r="CL987" s="62"/>
    </row>
    <row r="988" spans="1:90" s="247" customFormat="1" ht="15" customHeight="1">
      <c r="A988" s="617"/>
      <c r="B988" s="577"/>
      <c r="C988" s="578"/>
      <c r="D988" s="577"/>
      <c r="E988" s="578"/>
      <c r="F988" s="582"/>
      <c r="G988" s="13">
        <v>50</v>
      </c>
      <c r="H988" s="296"/>
      <c r="I988" s="6">
        <v>4299</v>
      </c>
      <c r="J988" s="6">
        <f t="shared" si="241"/>
        <v>0</v>
      </c>
      <c r="K988" s="332">
        <f>Итого!$B$17</f>
        <v>0</v>
      </c>
      <c r="L988" s="8">
        <f t="shared" si="242"/>
        <v>4299</v>
      </c>
      <c r="M988" s="8">
        <f t="shared" si="243"/>
        <v>0</v>
      </c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  <c r="AP988" s="62"/>
      <c r="AQ988" s="62"/>
      <c r="AR988" s="62"/>
      <c r="AS988" s="62"/>
      <c r="AT988" s="62"/>
      <c r="AU988" s="62"/>
      <c r="AV988" s="62"/>
      <c r="AW988" s="62"/>
      <c r="AX988" s="62"/>
      <c r="AY988" s="62"/>
      <c r="AZ988" s="62"/>
      <c r="BA988" s="62"/>
      <c r="BB988" s="62"/>
      <c r="BC988" s="62"/>
      <c r="BD988" s="62"/>
      <c r="BE988" s="62"/>
      <c r="BF988" s="62"/>
      <c r="BG988" s="62"/>
      <c r="BH988" s="62"/>
      <c r="BI988" s="62"/>
      <c r="BJ988" s="62"/>
      <c r="BK988" s="62"/>
      <c r="BL988" s="62"/>
      <c r="BM988" s="62"/>
      <c r="BN988" s="62"/>
      <c r="BO988" s="62"/>
      <c r="BP988" s="62"/>
      <c r="BQ988" s="62"/>
      <c r="BR988" s="62"/>
      <c r="BS988" s="62"/>
      <c r="BT988" s="62"/>
      <c r="BU988" s="62"/>
      <c r="BV988" s="62"/>
      <c r="BW988" s="62"/>
      <c r="BX988" s="62"/>
      <c r="BY988" s="62"/>
      <c r="BZ988" s="62"/>
      <c r="CA988" s="62"/>
      <c r="CB988" s="62"/>
      <c r="CC988" s="62"/>
      <c r="CD988" s="62"/>
      <c r="CE988" s="62"/>
      <c r="CF988" s="62"/>
      <c r="CG988" s="62"/>
      <c r="CH988" s="62"/>
      <c r="CI988" s="62"/>
      <c r="CJ988" s="62"/>
      <c r="CK988" s="62"/>
      <c r="CL988" s="62"/>
    </row>
    <row r="989" spans="1:90" s="247" customFormat="1" ht="15" customHeight="1">
      <c r="A989" s="618"/>
      <c r="B989" s="579"/>
      <c r="C989" s="580"/>
      <c r="D989" s="579"/>
      <c r="E989" s="580"/>
      <c r="F989" s="583"/>
      <c r="G989" s="13">
        <v>52</v>
      </c>
      <c r="H989" s="296"/>
      <c r="I989" s="6">
        <v>4299</v>
      </c>
      <c r="J989" s="6">
        <f t="shared" si="241"/>
        <v>0</v>
      </c>
      <c r="K989" s="332">
        <f>Итого!$B$17</f>
        <v>0</v>
      </c>
      <c r="L989" s="8">
        <f t="shared" si="242"/>
        <v>4299</v>
      </c>
      <c r="M989" s="8">
        <f t="shared" si="243"/>
        <v>0</v>
      </c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  <c r="AP989" s="62"/>
      <c r="AQ989" s="62"/>
      <c r="AR989" s="62"/>
      <c r="AS989" s="62"/>
      <c r="AT989" s="62"/>
      <c r="AU989" s="62"/>
      <c r="AV989" s="62"/>
      <c r="AW989" s="62"/>
      <c r="AX989" s="62"/>
      <c r="AY989" s="62"/>
      <c r="AZ989" s="62"/>
      <c r="BA989" s="62"/>
      <c r="BB989" s="62"/>
      <c r="BC989" s="62"/>
      <c r="BD989" s="62"/>
      <c r="BE989" s="62"/>
      <c r="BF989" s="62"/>
      <c r="BG989" s="62"/>
      <c r="BH989" s="62"/>
      <c r="BI989" s="62"/>
      <c r="BJ989" s="62"/>
      <c r="BK989" s="62"/>
      <c r="BL989" s="62"/>
      <c r="BM989" s="62"/>
      <c r="BN989" s="62"/>
      <c r="BO989" s="62"/>
      <c r="BP989" s="62"/>
      <c r="BQ989" s="62"/>
      <c r="BR989" s="62"/>
      <c r="BS989" s="62"/>
      <c r="BT989" s="62"/>
      <c r="BU989" s="62"/>
      <c r="BV989" s="62"/>
      <c r="BW989" s="62"/>
      <c r="BX989" s="62"/>
      <c r="BY989" s="62"/>
      <c r="BZ989" s="62"/>
      <c r="CA989" s="62"/>
      <c r="CB989" s="62"/>
      <c r="CC989" s="62"/>
      <c r="CD989" s="62"/>
      <c r="CE989" s="62"/>
      <c r="CF989" s="62"/>
      <c r="CG989" s="62"/>
      <c r="CH989" s="62"/>
      <c r="CI989" s="62"/>
      <c r="CJ989" s="62"/>
      <c r="CK989" s="62"/>
      <c r="CL989" s="62"/>
    </row>
    <row r="990" spans="1:90" s="247" customFormat="1" ht="15" customHeight="1">
      <c r="A990" s="616" t="s">
        <v>621</v>
      </c>
      <c r="B990" s="575" t="s">
        <v>622</v>
      </c>
      <c r="C990" s="619"/>
      <c r="D990" s="575" t="s">
        <v>601</v>
      </c>
      <c r="E990" s="619"/>
      <c r="F990" s="506"/>
      <c r="G990" s="5"/>
      <c r="H990" s="253">
        <f>SUM(H991:H1000)</f>
        <v>0</v>
      </c>
      <c r="I990" s="5"/>
      <c r="J990" s="5">
        <f>SUM(J991:J1000)</f>
        <v>0</v>
      </c>
      <c r="K990" s="68"/>
      <c r="L990" s="10"/>
      <c r="M990" s="7">
        <f>SUM(M991:M1000)</f>
        <v>0</v>
      </c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  <c r="AO990" s="62"/>
      <c r="AP990" s="62"/>
      <c r="AQ990" s="62"/>
      <c r="AR990" s="62"/>
      <c r="AS990" s="62"/>
      <c r="AT990" s="62"/>
      <c r="AU990" s="62"/>
      <c r="AV990" s="62"/>
      <c r="AW990" s="62"/>
      <c r="AX990" s="62"/>
      <c r="AY990" s="62"/>
      <c r="AZ990" s="62"/>
      <c r="BA990" s="62"/>
      <c r="BB990" s="62"/>
      <c r="BC990" s="62"/>
      <c r="BD990" s="62"/>
      <c r="BE990" s="62"/>
      <c r="BF990" s="62"/>
      <c r="BG990" s="62"/>
      <c r="BH990" s="62"/>
      <c r="BI990" s="62"/>
      <c r="BJ990" s="62"/>
      <c r="BK990" s="62"/>
      <c r="BL990" s="62"/>
      <c r="BM990" s="62"/>
      <c r="BN990" s="62"/>
      <c r="BO990" s="62"/>
      <c r="BP990" s="62"/>
      <c r="BQ990" s="62"/>
      <c r="BR990" s="62"/>
      <c r="BS990" s="62"/>
      <c r="BT990" s="62"/>
      <c r="BU990" s="62"/>
      <c r="BV990" s="62"/>
      <c r="BW990" s="62"/>
      <c r="BX990" s="62"/>
      <c r="BY990" s="62"/>
      <c r="BZ990" s="62"/>
      <c r="CA990" s="62"/>
      <c r="CB990" s="62"/>
      <c r="CC990" s="62"/>
      <c r="CD990" s="62"/>
      <c r="CE990" s="62"/>
      <c r="CF990" s="62"/>
      <c r="CG990" s="62"/>
      <c r="CH990" s="62"/>
      <c r="CI990" s="62"/>
      <c r="CJ990" s="62"/>
      <c r="CK990" s="62"/>
      <c r="CL990" s="62"/>
    </row>
    <row r="991" spans="1:90" s="247" customFormat="1" ht="15" customHeight="1">
      <c r="A991" s="617"/>
      <c r="B991" s="577"/>
      <c r="C991" s="578"/>
      <c r="D991" s="577"/>
      <c r="E991" s="578"/>
      <c r="F991" s="582"/>
      <c r="G991" s="13">
        <v>34</v>
      </c>
      <c r="H991" s="296"/>
      <c r="I991" s="6">
        <v>4299</v>
      </c>
      <c r="J991" s="6">
        <f t="shared" ref="J991:J1000" si="244">I991*H991</f>
        <v>0</v>
      </c>
      <c r="K991" s="332">
        <f>Итого!$B$17</f>
        <v>0</v>
      </c>
      <c r="L991" s="8">
        <f t="shared" ref="L991:L1000" si="245">PRODUCT(I991,1-K991)</f>
        <v>4299</v>
      </c>
      <c r="M991" s="8">
        <f t="shared" ref="M991:M1000" si="246">L991*H991</f>
        <v>0</v>
      </c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  <c r="AO991" s="62"/>
      <c r="AP991" s="62"/>
      <c r="AQ991" s="62"/>
      <c r="AR991" s="62"/>
      <c r="AS991" s="62"/>
      <c r="AT991" s="62"/>
      <c r="AU991" s="62"/>
      <c r="AV991" s="62"/>
      <c r="AW991" s="62"/>
      <c r="AX991" s="62"/>
      <c r="AY991" s="62"/>
      <c r="AZ991" s="62"/>
      <c r="BA991" s="62"/>
      <c r="BB991" s="62"/>
      <c r="BC991" s="62"/>
      <c r="BD991" s="62"/>
      <c r="BE991" s="62"/>
      <c r="BF991" s="62"/>
      <c r="BG991" s="62"/>
      <c r="BH991" s="62"/>
      <c r="BI991" s="62"/>
      <c r="BJ991" s="62"/>
      <c r="BK991" s="62"/>
      <c r="BL991" s="62"/>
      <c r="BM991" s="62"/>
      <c r="BN991" s="62"/>
      <c r="BO991" s="62"/>
      <c r="BP991" s="62"/>
      <c r="BQ991" s="62"/>
      <c r="BR991" s="62"/>
      <c r="BS991" s="62"/>
      <c r="BT991" s="62"/>
      <c r="BU991" s="62"/>
      <c r="BV991" s="62"/>
      <c r="BW991" s="62"/>
      <c r="BX991" s="62"/>
      <c r="BY991" s="62"/>
      <c r="BZ991" s="62"/>
      <c r="CA991" s="62"/>
      <c r="CB991" s="62"/>
      <c r="CC991" s="62"/>
      <c r="CD991" s="62"/>
      <c r="CE991" s="62"/>
      <c r="CF991" s="62"/>
      <c r="CG991" s="62"/>
      <c r="CH991" s="62"/>
      <c r="CI991" s="62"/>
      <c r="CJ991" s="62"/>
      <c r="CK991" s="62"/>
      <c r="CL991" s="62"/>
    </row>
    <row r="992" spans="1:90" s="247" customFormat="1" ht="15" customHeight="1">
      <c r="A992" s="617"/>
      <c r="B992" s="577"/>
      <c r="C992" s="578"/>
      <c r="D992" s="577"/>
      <c r="E992" s="578"/>
      <c r="F992" s="582"/>
      <c r="G992" s="13">
        <v>36</v>
      </c>
      <c r="H992" s="296"/>
      <c r="I992" s="6">
        <v>4299</v>
      </c>
      <c r="J992" s="6">
        <f t="shared" si="244"/>
        <v>0</v>
      </c>
      <c r="K992" s="332">
        <f>Итого!$B$17</f>
        <v>0</v>
      </c>
      <c r="L992" s="8">
        <f t="shared" si="245"/>
        <v>4299</v>
      </c>
      <c r="M992" s="8">
        <f t="shared" si="246"/>
        <v>0</v>
      </c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  <c r="AO992" s="62"/>
      <c r="AP992" s="62"/>
      <c r="AQ992" s="62"/>
      <c r="AR992" s="62"/>
      <c r="AS992" s="62"/>
      <c r="AT992" s="62"/>
      <c r="AU992" s="62"/>
      <c r="AV992" s="62"/>
      <c r="AW992" s="62"/>
      <c r="AX992" s="62"/>
      <c r="AY992" s="62"/>
      <c r="AZ992" s="62"/>
      <c r="BA992" s="62"/>
      <c r="BB992" s="62"/>
      <c r="BC992" s="62"/>
      <c r="BD992" s="62"/>
      <c r="BE992" s="62"/>
      <c r="BF992" s="62"/>
      <c r="BG992" s="62"/>
      <c r="BH992" s="62"/>
      <c r="BI992" s="62"/>
      <c r="BJ992" s="62"/>
      <c r="BK992" s="62"/>
      <c r="BL992" s="62"/>
      <c r="BM992" s="62"/>
      <c r="BN992" s="62"/>
      <c r="BO992" s="62"/>
      <c r="BP992" s="62"/>
      <c r="BQ992" s="62"/>
      <c r="BR992" s="62"/>
      <c r="BS992" s="62"/>
      <c r="BT992" s="62"/>
      <c r="BU992" s="62"/>
      <c r="BV992" s="62"/>
      <c r="BW992" s="62"/>
      <c r="BX992" s="62"/>
      <c r="BY992" s="62"/>
      <c r="BZ992" s="62"/>
      <c r="CA992" s="62"/>
      <c r="CB992" s="62"/>
      <c r="CC992" s="62"/>
      <c r="CD992" s="62"/>
      <c r="CE992" s="62"/>
      <c r="CF992" s="62"/>
      <c r="CG992" s="62"/>
      <c r="CH992" s="62"/>
      <c r="CI992" s="62"/>
      <c r="CJ992" s="62"/>
      <c r="CK992" s="62"/>
      <c r="CL992" s="62"/>
    </row>
    <row r="993" spans="1:90" s="247" customFormat="1" ht="15" customHeight="1">
      <c r="A993" s="617"/>
      <c r="B993" s="577"/>
      <c r="C993" s="578"/>
      <c r="D993" s="577"/>
      <c r="E993" s="578"/>
      <c r="F993" s="582"/>
      <c r="G993" s="13">
        <v>38</v>
      </c>
      <c r="H993" s="296"/>
      <c r="I993" s="6">
        <v>4299</v>
      </c>
      <c r="J993" s="6">
        <f t="shared" si="244"/>
        <v>0</v>
      </c>
      <c r="K993" s="332">
        <f>Итого!$B$17</f>
        <v>0</v>
      </c>
      <c r="L993" s="8">
        <f t="shared" si="245"/>
        <v>4299</v>
      </c>
      <c r="M993" s="8">
        <f t="shared" si="246"/>
        <v>0</v>
      </c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  <c r="AO993" s="62"/>
      <c r="AP993" s="62"/>
      <c r="AQ993" s="62"/>
      <c r="AR993" s="62"/>
      <c r="AS993" s="62"/>
      <c r="AT993" s="62"/>
      <c r="AU993" s="62"/>
      <c r="AV993" s="62"/>
      <c r="AW993" s="62"/>
      <c r="AX993" s="62"/>
      <c r="AY993" s="62"/>
      <c r="AZ993" s="62"/>
      <c r="BA993" s="62"/>
      <c r="BB993" s="62"/>
      <c r="BC993" s="62"/>
      <c r="BD993" s="62"/>
      <c r="BE993" s="62"/>
      <c r="BF993" s="62"/>
      <c r="BG993" s="62"/>
      <c r="BH993" s="62"/>
      <c r="BI993" s="62"/>
      <c r="BJ993" s="62"/>
      <c r="BK993" s="62"/>
      <c r="BL993" s="62"/>
      <c r="BM993" s="62"/>
      <c r="BN993" s="62"/>
      <c r="BO993" s="62"/>
      <c r="BP993" s="62"/>
      <c r="BQ993" s="62"/>
      <c r="BR993" s="62"/>
      <c r="BS993" s="62"/>
      <c r="BT993" s="62"/>
      <c r="BU993" s="62"/>
      <c r="BV993" s="62"/>
      <c r="BW993" s="62"/>
      <c r="BX993" s="62"/>
      <c r="BY993" s="62"/>
      <c r="BZ993" s="62"/>
      <c r="CA993" s="62"/>
      <c r="CB993" s="62"/>
      <c r="CC993" s="62"/>
      <c r="CD993" s="62"/>
      <c r="CE993" s="62"/>
      <c r="CF993" s="62"/>
      <c r="CG993" s="62"/>
      <c r="CH993" s="62"/>
      <c r="CI993" s="62"/>
      <c r="CJ993" s="62"/>
      <c r="CK993" s="62"/>
      <c r="CL993" s="62"/>
    </row>
    <row r="994" spans="1:90" s="247" customFormat="1" ht="15" customHeight="1">
      <c r="A994" s="617"/>
      <c r="B994" s="577"/>
      <c r="C994" s="578"/>
      <c r="D994" s="577"/>
      <c r="E994" s="578"/>
      <c r="F994" s="582"/>
      <c r="G994" s="13">
        <v>40</v>
      </c>
      <c r="H994" s="296"/>
      <c r="I994" s="6">
        <v>4299</v>
      </c>
      <c r="J994" s="6">
        <f t="shared" si="244"/>
        <v>0</v>
      </c>
      <c r="K994" s="332">
        <f>Итого!$B$17</f>
        <v>0</v>
      </c>
      <c r="L994" s="8">
        <f t="shared" si="245"/>
        <v>4299</v>
      </c>
      <c r="M994" s="8">
        <f t="shared" si="246"/>
        <v>0</v>
      </c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  <c r="AP994" s="62"/>
      <c r="AQ994" s="62"/>
      <c r="AR994" s="62"/>
      <c r="AS994" s="62"/>
      <c r="AT994" s="62"/>
      <c r="AU994" s="62"/>
      <c r="AV994" s="62"/>
      <c r="AW994" s="62"/>
      <c r="AX994" s="62"/>
      <c r="AY994" s="62"/>
      <c r="AZ994" s="62"/>
      <c r="BA994" s="62"/>
      <c r="BB994" s="62"/>
      <c r="BC994" s="62"/>
      <c r="BD994" s="62"/>
      <c r="BE994" s="62"/>
      <c r="BF994" s="62"/>
      <c r="BG994" s="62"/>
      <c r="BH994" s="62"/>
      <c r="BI994" s="62"/>
      <c r="BJ994" s="62"/>
      <c r="BK994" s="62"/>
      <c r="BL994" s="62"/>
      <c r="BM994" s="62"/>
      <c r="BN994" s="62"/>
      <c r="BO994" s="62"/>
      <c r="BP994" s="62"/>
      <c r="BQ994" s="62"/>
      <c r="BR994" s="62"/>
      <c r="BS994" s="62"/>
      <c r="BT994" s="62"/>
      <c r="BU994" s="62"/>
      <c r="BV994" s="62"/>
      <c r="BW994" s="62"/>
      <c r="BX994" s="62"/>
      <c r="BY994" s="62"/>
      <c r="BZ994" s="62"/>
      <c r="CA994" s="62"/>
      <c r="CB994" s="62"/>
      <c r="CC994" s="62"/>
      <c r="CD994" s="62"/>
      <c r="CE994" s="62"/>
      <c r="CF994" s="62"/>
      <c r="CG994" s="62"/>
      <c r="CH994" s="62"/>
      <c r="CI994" s="62"/>
      <c r="CJ994" s="62"/>
      <c r="CK994" s="62"/>
      <c r="CL994" s="62"/>
    </row>
    <row r="995" spans="1:90" s="247" customFormat="1" ht="15" customHeight="1">
      <c r="A995" s="617"/>
      <c r="B995" s="577"/>
      <c r="C995" s="578"/>
      <c r="D995" s="577"/>
      <c r="E995" s="578"/>
      <c r="F995" s="582"/>
      <c r="G995" s="13">
        <v>42</v>
      </c>
      <c r="H995" s="296"/>
      <c r="I995" s="6">
        <v>4299</v>
      </c>
      <c r="J995" s="6">
        <f t="shared" si="244"/>
        <v>0</v>
      </c>
      <c r="K995" s="332">
        <f>Итого!$B$17</f>
        <v>0</v>
      </c>
      <c r="L995" s="8">
        <f t="shared" si="245"/>
        <v>4299</v>
      </c>
      <c r="M995" s="8">
        <f t="shared" si="246"/>
        <v>0</v>
      </c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  <c r="AO995" s="62"/>
      <c r="AP995" s="62"/>
      <c r="AQ995" s="62"/>
      <c r="AR995" s="62"/>
      <c r="AS995" s="62"/>
      <c r="AT995" s="62"/>
      <c r="AU995" s="62"/>
      <c r="AV995" s="62"/>
      <c r="AW995" s="62"/>
      <c r="AX995" s="62"/>
      <c r="AY995" s="62"/>
      <c r="AZ995" s="62"/>
      <c r="BA995" s="62"/>
      <c r="BB995" s="62"/>
      <c r="BC995" s="62"/>
      <c r="BD995" s="62"/>
      <c r="BE995" s="62"/>
      <c r="BF995" s="62"/>
      <c r="BG995" s="62"/>
      <c r="BH995" s="62"/>
      <c r="BI995" s="62"/>
      <c r="BJ995" s="62"/>
      <c r="BK995" s="62"/>
      <c r="BL995" s="62"/>
      <c r="BM995" s="62"/>
      <c r="BN995" s="62"/>
      <c r="BO995" s="62"/>
      <c r="BP995" s="62"/>
      <c r="BQ995" s="62"/>
      <c r="BR995" s="62"/>
      <c r="BS995" s="62"/>
      <c r="BT995" s="62"/>
      <c r="BU995" s="62"/>
      <c r="BV995" s="62"/>
      <c r="BW995" s="62"/>
      <c r="BX995" s="62"/>
      <c r="BY995" s="62"/>
      <c r="BZ995" s="62"/>
      <c r="CA995" s="62"/>
      <c r="CB995" s="62"/>
      <c r="CC995" s="62"/>
      <c r="CD995" s="62"/>
      <c r="CE995" s="62"/>
      <c r="CF995" s="62"/>
      <c r="CG995" s="62"/>
      <c r="CH995" s="62"/>
      <c r="CI995" s="62"/>
      <c r="CJ995" s="62"/>
      <c r="CK995" s="62"/>
      <c r="CL995" s="62"/>
    </row>
    <row r="996" spans="1:90" s="247" customFormat="1" ht="15" customHeight="1">
      <c r="A996" s="617"/>
      <c r="B996" s="577"/>
      <c r="C996" s="578"/>
      <c r="D996" s="577"/>
      <c r="E996" s="578"/>
      <c r="F996" s="582"/>
      <c r="G996" s="13">
        <v>44</v>
      </c>
      <c r="H996" s="296"/>
      <c r="I996" s="6">
        <v>4299</v>
      </c>
      <c r="J996" s="6">
        <f t="shared" si="244"/>
        <v>0</v>
      </c>
      <c r="K996" s="332">
        <f>Итого!$B$17</f>
        <v>0</v>
      </c>
      <c r="L996" s="8">
        <f t="shared" si="245"/>
        <v>4299</v>
      </c>
      <c r="M996" s="8">
        <f t="shared" si="246"/>
        <v>0</v>
      </c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  <c r="AO996" s="62"/>
      <c r="AP996" s="62"/>
      <c r="AQ996" s="62"/>
      <c r="AR996" s="62"/>
      <c r="AS996" s="62"/>
      <c r="AT996" s="62"/>
      <c r="AU996" s="62"/>
      <c r="AV996" s="62"/>
      <c r="AW996" s="62"/>
      <c r="AX996" s="62"/>
      <c r="AY996" s="62"/>
      <c r="AZ996" s="62"/>
      <c r="BA996" s="62"/>
      <c r="BB996" s="62"/>
      <c r="BC996" s="62"/>
      <c r="BD996" s="62"/>
      <c r="BE996" s="62"/>
      <c r="BF996" s="62"/>
      <c r="BG996" s="62"/>
      <c r="BH996" s="62"/>
      <c r="BI996" s="62"/>
      <c r="BJ996" s="62"/>
      <c r="BK996" s="62"/>
      <c r="BL996" s="62"/>
      <c r="BM996" s="62"/>
      <c r="BN996" s="62"/>
      <c r="BO996" s="62"/>
      <c r="BP996" s="62"/>
      <c r="BQ996" s="62"/>
      <c r="BR996" s="62"/>
      <c r="BS996" s="62"/>
      <c r="BT996" s="62"/>
      <c r="BU996" s="62"/>
      <c r="BV996" s="62"/>
      <c r="BW996" s="62"/>
      <c r="BX996" s="62"/>
      <c r="BY996" s="62"/>
      <c r="BZ996" s="62"/>
      <c r="CA996" s="62"/>
      <c r="CB996" s="62"/>
      <c r="CC996" s="62"/>
      <c r="CD996" s="62"/>
      <c r="CE996" s="62"/>
      <c r="CF996" s="62"/>
      <c r="CG996" s="62"/>
      <c r="CH996" s="62"/>
      <c r="CI996" s="62"/>
      <c r="CJ996" s="62"/>
      <c r="CK996" s="62"/>
      <c r="CL996" s="62"/>
    </row>
    <row r="997" spans="1:90" s="247" customFormat="1" ht="15" customHeight="1">
      <c r="A997" s="617"/>
      <c r="B997" s="577"/>
      <c r="C997" s="578"/>
      <c r="D997" s="577"/>
      <c r="E997" s="578"/>
      <c r="F997" s="582"/>
      <c r="G997" s="13">
        <v>46</v>
      </c>
      <c r="H997" s="296"/>
      <c r="I997" s="6">
        <v>4299</v>
      </c>
      <c r="J997" s="6">
        <f t="shared" si="244"/>
        <v>0</v>
      </c>
      <c r="K997" s="332">
        <f>Итого!$B$17</f>
        <v>0</v>
      </c>
      <c r="L997" s="8">
        <f t="shared" si="245"/>
        <v>4299</v>
      </c>
      <c r="M997" s="8">
        <f t="shared" si="246"/>
        <v>0</v>
      </c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  <c r="AO997" s="62"/>
      <c r="AP997" s="62"/>
      <c r="AQ997" s="62"/>
      <c r="AR997" s="62"/>
      <c r="AS997" s="62"/>
      <c r="AT997" s="62"/>
      <c r="AU997" s="62"/>
      <c r="AV997" s="62"/>
      <c r="AW997" s="62"/>
      <c r="AX997" s="62"/>
      <c r="AY997" s="62"/>
      <c r="AZ997" s="62"/>
      <c r="BA997" s="62"/>
      <c r="BB997" s="62"/>
      <c r="BC997" s="62"/>
      <c r="BD997" s="62"/>
      <c r="BE997" s="62"/>
      <c r="BF997" s="62"/>
      <c r="BG997" s="62"/>
      <c r="BH997" s="62"/>
      <c r="BI997" s="62"/>
      <c r="BJ997" s="62"/>
      <c r="BK997" s="62"/>
      <c r="BL997" s="62"/>
      <c r="BM997" s="62"/>
      <c r="BN997" s="62"/>
      <c r="BO997" s="62"/>
      <c r="BP997" s="62"/>
      <c r="BQ997" s="62"/>
      <c r="BR997" s="62"/>
      <c r="BS997" s="62"/>
      <c r="BT997" s="62"/>
      <c r="BU997" s="62"/>
      <c r="BV997" s="62"/>
      <c r="BW997" s="62"/>
      <c r="BX997" s="62"/>
      <c r="BY997" s="62"/>
      <c r="BZ997" s="62"/>
      <c r="CA997" s="62"/>
      <c r="CB997" s="62"/>
      <c r="CC997" s="62"/>
      <c r="CD997" s="62"/>
      <c r="CE997" s="62"/>
      <c r="CF997" s="62"/>
      <c r="CG997" s="62"/>
      <c r="CH997" s="62"/>
      <c r="CI997" s="62"/>
      <c r="CJ997" s="62"/>
      <c r="CK997" s="62"/>
      <c r="CL997" s="62"/>
    </row>
    <row r="998" spans="1:90" s="247" customFormat="1" ht="15" customHeight="1">
      <c r="A998" s="617"/>
      <c r="B998" s="577"/>
      <c r="C998" s="578"/>
      <c r="D998" s="577"/>
      <c r="E998" s="578"/>
      <c r="F998" s="582"/>
      <c r="G998" s="13">
        <v>48</v>
      </c>
      <c r="H998" s="296"/>
      <c r="I998" s="6">
        <v>4299</v>
      </c>
      <c r="J998" s="6">
        <f t="shared" si="244"/>
        <v>0</v>
      </c>
      <c r="K998" s="332">
        <f>Итого!$B$17</f>
        <v>0</v>
      </c>
      <c r="L998" s="8">
        <f t="shared" si="245"/>
        <v>4299</v>
      </c>
      <c r="M998" s="8">
        <f t="shared" si="246"/>
        <v>0</v>
      </c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  <c r="AO998" s="62"/>
      <c r="AP998" s="62"/>
      <c r="AQ998" s="62"/>
      <c r="AR998" s="62"/>
      <c r="AS998" s="62"/>
      <c r="AT998" s="62"/>
      <c r="AU998" s="62"/>
      <c r="AV998" s="62"/>
      <c r="AW998" s="62"/>
      <c r="AX998" s="62"/>
      <c r="AY998" s="62"/>
      <c r="AZ998" s="62"/>
      <c r="BA998" s="62"/>
      <c r="BB998" s="62"/>
      <c r="BC998" s="62"/>
      <c r="BD998" s="62"/>
      <c r="BE998" s="62"/>
      <c r="BF998" s="62"/>
      <c r="BG998" s="62"/>
      <c r="BH998" s="62"/>
      <c r="BI998" s="62"/>
      <c r="BJ998" s="62"/>
      <c r="BK998" s="62"/>
      <c r="BL998" s="62"/>
      <c r="BM998" s="62"/>
      <c r="BN998" s="62"/>
      <c r="BO998" s="62"/>
      <c r="BP998" s="62"/>
      <c r="BQ998" s="62"/>
      <c r="BR998" s="62"/>
      <c r="BS998" s="62"/>
      <c r="BT998" s="62"/>
      <c r="BU998" s="62"/>
      <c r="BV998" s="62"/>
      <c r="BW998" s="62"/>
      <c r="BX998" s="62"/>
      <c r="BY998" s="62"/>
      <c r="BZ998" s="62"/>
      <c r="CA998" s="62"/>
      <c r="CB998" s="62"/>
      <c r="CC998" s="62"/>
      <c r="CD998" s="62"/>
      <c r="CE998" s="62"/>
      <c r="CF998" s="62"/>
      <c r="CG998" s="62"/>
      <c r="CH998" s="62"/>
      <c r="CI998" s="62"/>
      <c r="CJ998" s="62"/>
      <c r="CK998" s="62"/>
      <c r="CL998" s="62"/>
    </row>
    <row r="999" spans="1:90" s="247" customFormat="1" ht="15" customHeight="1">
      <c r="A999" s="617"/>
      <c r="B999" s="577"/>
      <c r="C999" s="578"/>
      <c r="D999" s="577"/>
      <c r="E999" s="578"/>
      <c r="F999" s="582"/>
      <c r="G999" s="13">
        <v>50</v>
      </c>
      <c r="H999" s="296"/>
      <c r="I999" s="6">
        <v>4299</v>
      </c>
      <c r="J999" s="6">
        <f t="shared" si="244"/>
        <v>0</v>
      </c>
      <c r="K999" s="332">
        <f>Итого!$B$17</f>
        <v>0</v>
      </c>
      <c r="L999" s="8">
        <f t="shared" si="245"/>
        <v>4299</v>
      </c>
      <c r="M999" s="8">
        <f t="shared" si="246"/>
        <v>0</v>
      </c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  <c r="AO999" s="62"/>
      <c r="AP999" s="62"/>
      <c r="AQ999" s="62"/>
      <c r="AR999" s="62"/>
      <c r="AS999" s="62"/>
      <c r="AT999" s="62"/>
      <c r="AU999" s="62"/>
      <c r="AV999" s="62"/>
      <c r="AW999" s="62"/>
      <c r="AX999" s="62"/>
      <c r="AY999" s="62"/>
      <c r="AZ999" s="62"/>
      <c r="BA999" s="62"/>
      <c r="BB999" s="62"/>
      <c r="BC999" s="62"/>
      <c r="BD999" s="62"/>
      <c r="BE999" s="62"/>
      <c r="BF999" s="62"/>
      <c r="BG999" s="62"/>
      <c r="BH999" s="62"/>
      <c r="BI999" s="62"/>
      <c r="BJ999" s="62"/>
      <c r="BK999" s="62"/>
      <c r="BL999" s="62"/>
      <c r="BM999" s="62"/>
      <c r="BN999" s="62"/>
      <c r="BO999" s="62"/>
      <c r="BP999" s="62"/>
      <c r="BQ999" s="62"/>
      <c r="BR999" s="62"/>
      <c r="BS999" s="62"/>
      <c r="BT999" s="62"/>
      <c r="BU999" s="62"/>
      <c r="BV999" s="62"/>
      <c r="BW999" s="62"/>
      <c r="BX999" s="62"/>
      <c r="BY999" s="62"/>
      <c r="BZ999" s="62"/>
      <c r="CA999" s="62"/>
      <c r="CB999" s="62"/>
      <c r="CC999" s="62"/>
      <c r="CD999" s="62"/>
      <c r="CE999" s="62"/>
      <c r="CF999" s="62"/>
      <c r="CG999" s="62"/>
      <c r="CH999" s="62"/>
      <c r="CI999" s="62"/>
      <c r="CJ999" s="62"/>
      <c r="CK999" s="62"/>
      <c r="CL999" s="62"/>
    </row>
    <row r="1000" spans="1:90" s="247" customFormat="1" ht="15" customHeight="1">
      <c r="A1000" s="618"/>
      <c r="B1000" s="579"/>
      <c r="C1000" s="580"/>
      <c r="D1000" s="579"/>
      <c r="E1000" s="580"/>
      <c r="F1000" s="583"/>
      <c r="G1000" s="13">
        <v>52</v>
      </c>
      <c r="H1000" s="296"/>
      <c r="I1000" s="6">
        <v>4299</v>
      </c>
      <c r="J1000" s="6">
        <f t="shared" si="244"/>
        <v>0</v>
      </c>
      <c r="K1000" s="332">
        <f>Итого!$B$17</f>
        <v>0</v>
      </c>
      <c r="L1000" s="8">
        <f t="shared" si="245"/>
        <v>4299</v>
      </c>
      <c r="M1000" s="8">
        <f t="shared" si="246"/>
        <v>0</v>
      </c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  <c r="AO1000" s="62"/>
      <c r="AP1000" s="62"/>
      <c r="AQ1000" s="62"/>
      <c r="AR1000" s="62"/>
      <c r="AS1000" s="62"/>
      <c r="AT1000" s="62"/>
      <c r="AU1000" s="62"/>
      <c r="AV1000" s="62"/>
      <c r="AW1000" s="62"/>
      <c r="AX1000" s="62"/>
      <c r="AY1000" s="62"/>
      <c r="AZ1000" s="62"/>
      <c r="BA1000" s="62"/>
      <c r="BB1000" s="62"/>
      <c r="BC1000" s="62"/>
      <c r="BD1000" s="62"/>
      <c r="BE1000" s="62"/>
      <c r="BF1000" s="62"/>
      <c r="BG1000" s="62"/>
      <c r="BH1000" s="62"/>
      <c r="BI1000" s="62"/>
      <c r="BJ1000" s="62"/>
      <c r="BK1000" s="62"/>
      <c r="BL1000" s="62"/>
      <c r="BM1000" s="62"/>
      <c r="BN1000" s="62"/>
      <c r="BO1000" s="62"/>
      <c r="BP1000" s="62"/>
      <c r="BQ1000" s="62"/>
      <c r="BR1000" s="62"/>
      <c r="BS1000" s="62"/>
      <c r="BT1000" s="62"/>
      <c r="BU1000" s="62"/>
      <c r="BV1000" s="62"/>
      <c r="BW1000" s="62"/>
      <c r="BX1000" s="62"/>
      <c r="BY1000" s="62"/>
      <c r="BZ1000" s="62"/>
      <c r="CA1000" s="62"/>
      <c r="CB1000" s="62"/>
      <c r="CC1000" s="62"/>
      <c r="CD1000" s="62"/>
      <c r="CE1000" s="62"/>
      <c r="CF1000" s="62"/>
      <c r="CG1000" s="62"/>
      <c r="CH1000" s="62"/>
      <c r="CI1000" s="62"/>
      <c r="CJ1000" s="62"/>
      <c r="CK1000" s="62"/>
      <c r="CL1000" s="62"/>
    </row>
    <row r="1001" spans="1:90" s="247" customFormat="1" ht="15" customHeight="1">
      <c r="A1001" s="616" t="s">
        <v>624</v>
      </c>
      <c r="B1001" s="575" t="s">
        <v>623</v>
      </c>
      <c r="C1001" s="619"/>
      <c r="D1001" s="575" t="s">
        <v>601</v>
      </c>
      <c r="E1001" s="619"/>
      <c r="F1001" s="506"/>
      <c r="G1001" s="5"/>
      <c r="H1001" s="253">
        <f>SUM(H1002:H1011)</f>
        <v>0</v>
      </c>
      <c r="I1001" s="5"/>
      <c r="J1001" s="5">
        <f>SUM(J1002:J1011)</f>
        <v>0</v>
      </c>
      <c r="K1001" s="68"/>
      <c r="L1001" s="10"/>
      <c r="M1001" s="7">
        <f>SUM(M1002:M1011)</f>
        <v>0</v>
      </c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  <c r="AC1001" s="62"/>
      <c r="AD1001" s="62"/>
      <c r="AE1001" s="62"/>
      <c r="AF1001" s="62"/>
      <c r="AG1001" s="62"/>
      <c r="AH1001" s="62"/>
      <c r="AI1001" s="62"/>
      <c r="AJ1001" s="62"/>
      <c r="AK1001" s="62"/>
      <c r="AL1001" s="62"/>
      <c r="AM1001" s="62"/>
      <c r="AN1001" s="62"/>
      <c r="AO1001" s="62"/>
      <c r="AP1001" s="62"/>
      <c r="AQ1001" s="62"/>
      <c r="AR1001" s="62"/>
      <c r="AS1001" s="62"/>
      <c r="AT1001" s="62"/>
      <c r="AU1001" s="62"/>
      <c r="AV1001" s="62"/>
      <c r="AW1001" s="62"/>
      <c r="AX1001" s="62"/>
      <c r="AY1001" s="62"/>
      <c r="AZ1001" s="62"/>
      <c r="BA1001" s="62"/>
      <c r="BB1001" s="62"/>
      <c r="BC1001" s="62"/>
      <c r="BD1001" s="62"/>
      <c r="BE1001" s="62"/>
      <c r="BF1001" s="62"/>
      <c r="BG1001" s="62"/>
      <c r="BH1001" s="62"/>
      <c r="BI1001" s="62"/>
      <c r="BJ1001" s="62"/>
      <c r="BK1001" s="62"/>
      <c r="BL1001" s="62"/>
      <c r="BM1001" s="62"/>
      <c r="BN1001" s="62"/>
      <c r="BO1001" s="62"/>
      <c r="BP1001" s="62"/>
      <c r="BQ1001" s="62"/>
      <c r="BR1001" s="62"/>
      <c r="BS1001" s="62"/>
      <c r="BT1001" s="62"/>
      <c r="BU1001" s="62"/>
      <c r="BV1001" s="62"/>
      <c r="BW1001" s="62"/>
      <c r="BX1001" s="62"/>
      <c r="BY1001" s="62"/>
      <c r="BZ1001" s="62"/>
      <c r="CA1001" s="62"/>
      <c r="CB1001" s="62"/>
      <c r="CC1001" s="62"/>
      <c r="CD1001" s="62"/>
      <c r="CE1001" s="62"/>
      <c r="CF1001" s="62"/>
      <c r="CG1001" s="62"/>
      <c r="CH1001" s="62"/>
      <c r="CI1001" s="62"/>
      <c r="CJ1001" s="62"/>
      <c r="CK1001" s="62"/>
      <c r="CL1001" s="62"/>
    </row>
    <row r="1002" spans="1:90" s="247" customFormat="1" ht="15" customHeight="1">
      <c r="A1002" s="617"/>
      <c r="B1002" s="577"/>
      <c r="C1002" s="578"/>
      <c r="D1002" s="577"/>
      <c r="E1002" s="578"/>
      <c r="F1002" s="582"/>
      <c r="G1002" s="13">
        <v>34</v>
      </c>
      <c r="H1002" s="296"/>
      <c r="I1002" s="6">
        <v>4299</v>
      </c>
      <c r="J1002" s="6">
        <f t="shared" ref="J1002:J1011" si="247">I1002*H1002</f>
        <v>0</v>
      </c>
      <c r="K1002" s="332">
        <f>Итого!$B$17</f>
        <v>0</v>
      </c>
      <c r="L1002" s="8">
        <f t="shared" ref="L1002:L1011" si="248">PRODUCT(I1002,1-K1002)</f>
        <v>4299</v>
      </c>
      <c r="M1002" s="8">
        <f t="shared" ref="M1002:M1011" si="249">L1002*H1002</f>
        <v>0</v>
      </c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2"/>
      <c r="AC1002" s="62"/>
      <c r="AD1002" s="62"/>
      <c r="AE1002" s="62"/>
      <c r="AF1002" s="62"/>
      <c r="AG1002" s="62"/>
      <c r="AH1002" s="62"/>
      <c r="AI1002" s="62"/>
      <c r="AJ1002" s="62"/>
      <c r="AK1002" s="62"/>
      <c r="AL1002" s="62"/>
      <c r="AM1002" s="62"/>
      <c r="AN1002" s="62"/>
      <c r="AO1002" s="62"/>
      <c r="AP1002" s="62"/>
      <c r="AQ1002" s="62"/>
      <c r="AR1002" s="62"/>
      <c r="AS1002" s="62"/>
      <c r="AT1002" s="62"/>
      <c r="AU1002" s="62"/>
      <c r="AV1002" s="62"/>
      <c r="AW1002" s="62"/>
      <c r="AX1002" s="62"/>
      <c r="AY1002" s="62"/>
      <c r="AZ1002" s="62"/>
      <c r="BA1002" s="62"/>
      <c r="BB1002" s="62"/>
      <c r="BC1002" s="62"/>
      <c r="BD1002" s="62"/>
      <c r="BE1002" s="62"/>
      <c r="BF1002" s="62"/>
      <c r="BG1002" s="62"/>
      <c r="BH1002" s="62"/>
      <c r="BI1002" s="62"/>
      <c r="BJ1002" s="62"/>
      <c r="BK1002" s="62"/>
      <c r="BL1002" s="62"/>
      <c r="BM1002" s="62"/>
      <c r="BN1002" s="62"/>
      <c r="BO1002" s="62"/>
      <c r="BP1002" s="62"/>
      <c r="BQ1002" s="62"/>
      <c r="BR1002" s="62"/>
      <c r="BS1002" s="62"/>
      <c r="BT1002" s="62"/>
      <c r="BU1002" s="62"/>
      <c r="BV1002" s="62"/>
      <c r="BW1002" s="62"/>
      <c r="BX1002" s="62"/>
      <c r="BY1002" s="62"/>
      <c r="BZ1002" s="62"/>
      <c r="CA1002" s="62"/>
      <c r="CB1002" s="62"/>
      <c r="CC1002" s="62"/>
      <c r="CD1002" s="62"/>
      <c r="CE1002" s="62"/>
      <c r="CF1002" s="62"/>
      <c r="CG1002" s="62"/>
      <c r="CH1002" s="62"/>
      <c r="CI1002" s="62"/>
      <c r="CJ1002" s="62"/>
      <c r="CK1002" s="62"/>
      <c r="CL1002" s="62"/>
    </row>
    <row r="1003" spans="1:90" s="247" customFormat="1" ht="15" customHeight="1">
      <c r="A1003" s="617"/>
      <c r="B1003" s="577"/>
      <c r="C1003" s="578"/>
      <c r="D1003" s="577"/>
      <c r="E1003" s="578"/>
      <c r="F1003" s="582"/>
      <c r="G1003" s="13">
        <v>36</v>
      </c>
      <c r="H1003" s="296"/>
      <c r="I1003" s="6">
        <v>4299</v>
      </c>
      <c r="J1003" s="6">
        <f t="shared" si="247"/>
        <v>0</v>
      </c>
      <c r="K1003" s="332">
        <f>Итого!$B$17</f>
        <v>0</v>
      </c>
      <c r="L1003" s="8">
        <f t="shared" si="248"/>
        <v>4299</v>
      </c>
      <c r="M1003" s="8">
        <f t="shared" si="249"/>
        <v>0</v>
      </c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2"/>
      <c r="AC1003" s="62"/>
      <c r="AD1003" s="62"/>
      <c r="AE1003" s="62"/>
      <c r="AF1003" s="62"/>
      <c r="AG1003" s="62"/>
      <c r="AH1003" s="62"/>
      <c r="AI1003" s="62"/>
      <c r="AJ1003" s="62"/>
      <c r="AK1003" s="62"/>
      <c r="AL1003" s="62"/>
      <c r="AM1003" s="62"/>
      <c r="AN1003" s="62"/>
      <c r="AO1003" s="62"/>
      <c r="AP1003" s="62"/>
      <c r="AQ1003" s="62"/>
      <c r="AR1003" s="62"/>
      <c r="AS1003" s="62"/>
      <c r="AT1003" s="62"/>
      <c r="AU1003" s="62"/>
      <c r="AV1003" s="62"/>
      <c r="AW1003" s="62"/>
      <c r="AX1003" s="62"/>
      <c r="AY1003" s="62"/>
      <c r="AZ1003" s="62"/>
      <c r="BA1003" s="62"/>
      <c r="BB1003" s="62"/>
      <c r="BC1003" s="62"/>
      <c r="BD1003" s="62"/>
      <c r="BE1003" s="62"/>
      <c r="BF1003" s="62"/>
      <c r="BG1003" s="62"/>
      <c r="BH1003" s="62"/>
      <c r="BI1003" s="62"/>
      <c r="BJ1003" s="62"/>
      <c r="BK1003" s="62"/>
      <c r="BL1003" s="62"/>
      <c r="BM1003" s="62"/>
      <c r="BN1003" s="62"/>
      <c r="BO1003" s="62"/>
      <c r="BP1003" s="62"/>
      <c r="BQ1003" s="62"/>
      <c r="BR1003" s="62"/>
      <c r="BS1003" s="62"/>
      <c r="BT1003" s="62"/>
      <c r="BU1003" s="62"/>
      <c r="BV1003" s="62"/>
      <c r="BW1003" s="62"/>
      <c r="BX1003" s="62"/>
      <c r="BY1003" s="62"/>
      <c r="BZ1003" s="62"/>
      <c r="CA1003" s="62"/>
      <c r="CB1003" s="62"/>
      <c r="CC1003" s="62"/>
      <c r="CD1003" s="62"/>
      <c r="CE1003" s="62"/>
      <c r="CF1003" s="62"/>
      <c r="CG1003" s="62"/>
      <c r="CH1003" s="62"/>
      <c r="CI1003" s="62"/>
      <c r="CJ1003" s="62"/>
      <c r="CK1003" s="62"/>
      <c r="CL1003" s="62"/>
    </row>
    <row r="1004" spans="1:90" s="247" customFormat="1" ht="15" customHeight="1">
      <c r="A1004" s="617"/>
      <c r="B1004" s="577"/>
      <c r="C1004" s="578"/>
      <c r="D1004" s="577"/>
      <c r="E1004" s="578"/>
      <c r="F1004" s="582"/>
      <c r="G1004" s="13">
        <v>38</v>
      </c>
      <c r="H1004" s="296"/>
      <c r="I1004" s="6">
        <v>4299</v>
      </c>
      <c r="J1004" s="6">
        <f t="shared" si="247"/>
        <v>0</v>
      </c>
      <c r="K1004" s="332">
        <f>Итого!$B$17</f>
        <v>0</v>
      </c>
      <c r="L1004" s="8">
        <f t="shared" si="248"/>
        <v>4299</v>
      </c>
      <c r="M1004" s="8">
        <f t="shared" si="249"/>
        <v>0</v>
      </c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2"/>
      <c r="AC1004" s="62"/>
      <c r="AD1004" s="62"/>
      <c r="AE1004" s="62"/>
      <c r="AF1004" s="62"/>
      <c r="AG1004" s="62"/>
      <c r="AH1004" s="62"/>
      <c r="AI1004" s="62"/>
      <c r="AJ1004" s="62"/>
      <c r="AK1004" s="62"/>
      <c r="AL1004" s="62"/>
      <c r="AM1004" s="62"/>
      <c r="AN1004" s="62"/>
      <c r="AO1004" s="62"/>
      <c r="AP1004" s="62"/>
      <c r="AQ1004" s="62"/>
      <c r="AR1004" s="62"/>
      <c r="AS1004" s="62"/>
      <c r="AT1004" s="62"/>
      <c r="AU1004" s="62"/>
      <c r="AV1004" s="62"/>
      <c r="AW1004" s="62"/>
      <c r="AX1004" s="62"/>
      <c r="AY1004" s="62"/>
      <c r="AZ1004" s="62"/>
      <c r="BA1004" s="62"/>
      <c r="BB1004" s="62"/>
      <c r="BC1004" s="62"/>
      <c r="BD1004" s="62"/>
      <c r="BE1004" s="62"/>
      <c r="BF1004" s="62"/>
      <c r="BG1004" s="62"/>
      <c r="BH1004" s="62"/>
      <c r="BI1004" s="62"/>
      <c r="BJ1004" s="62"/>
      <c r="BK1004" s="62"/>
      <c r="BL1004" s="62"/>
      <c r="BM1004" s="62"/>
      <c r="BN1004" s="62"/>
      <c r="BO1004" s="62"/>
      <c r="BP1004" s="62"/>
      <c r="BQ1004" s="62"/>
      <c r="BR1004" s="62"/>
      <c r="BS1004" s="62"/>
      <c r="BT1004" s="62"/>
      <c r="BU1004" s="62"/>
      <c r="BV1004" s="62"/>
      <c r="BW1004" s="62"/>
      <c r="BX1004" s="62"/>
      <c r="BY1004" s="62"/>
      <c r="BZ1004" s="62"/>
      <c r="CA1004" s="62"/>
      <c r="CB1004" s="62"/>
      <c r="CC1004" s="62"/>
      <c r="CD1004" s="62"/>
      <c r="CE1004" s="62"/>
      <c r="CF1004" s="62"/>
      <c r="CG1004" s="62"/>
      <c r="CH1004" s="62"/>
      <c r="CI1004" s="62"/>
      <c r="CJ1004" s="62"/>
      <c r="CK1004" s="62"/>
      <c r="CL1004" s="62"/>
    </row>
    <row r="1005" spans="1:90" s="247" customFormat="1" ht="15" customHeight="1">
      <c r="A1005" s="617"/>
      <c r="B1005" s="577"/>
      <c r="C1005" s="578"/>
      <c r="D1005" s="577"/>
      <c r="E1005" s="578"/>
      <c r="F1005" s="582"/>
      <c r="G1005" s="13">
        <v>40</v>
      </c>
      <c r="H1005" s="296"/>
      <c r="I1005" s="6">
        <v>4299</v>
      </c>
      <c r="J1005" s="6">
        <f t="shared" si="247"/>
        <v>0</v>
      </c>
      <c r="K1005" s="332">
        <f>Итого!$B$17</f>
        <v>0</v>
      </c>
      <c r="L1005" s="8">
        <f t="shared" si="248"/>
        <v>4299</v>
      </c>
      <c r="M1005" s="8">
        <f t="shared" si="249"/>
        <v>0</v>
      </c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2"/>
      <c r="AC1005" s="62"/>
      <c r="AD1005" s="62"/>
      <c r="AE1005" s="62"/>
      <c r="AF1005" s="62"/>
      <c r="AG1005" s="62"/>
      <c r="AH1005" s="62"/>
      <c r="AI1005" s="62"/>
      <c r="AJ1005" s="62"/>
      <c r="AK1005" s="62"/>
      <c r="AL1005" s="62"/>
      <c r="AM1005" s="62"/>
      <c r="AN1005" s="62"/>
      <c r="AO1005" s="62"/>
      <c r="AP1005" s="62"/>
      <c r="AQ1005" s="62"/>
      <c r="AR1005" s="62"/>
      <c r="AS1005" s="62"/>
      <c r="AT1005" s="62"/>
      <c r="AU1005" s="62"/>
      <c r="AV1005" s="62"/>
      <c r="AW1005" s="62"/>
      <c r="AX1005" s="62"/>
      <c r="AY1005" s="62"/>
      <c r="AZ1005" s="62"/>
      <c r="BA1005" s="62"/>
      <c r="BB1005" s="62"/>
      <c r="BC1005" s="62"/>
      <c r="BD1005" s="62"/>
      <c r="BE1005" s="62"/>
      <c r="BF1005" s="62"/>
      <c r="BG1005" s="62"/>
      <c r="BH1005" s="62"/>
      <c r="BI1005" s="62"/>
      <c r="BJ1005" s="62"/>
      <c r="BK1005" s="62"/>
      <c r="BL1005" s="62"/>
      <c r="BM1005" s="62"/>
      <c r="BN1005" s="62"/>
      <c r="BO1005" s="62"/>
      <c r="BP1005" s="62"/>
      <c r="BQ1005" s="62"/>
      <c r="BR1005" s="62"/>
      <c r="BS1005" s="62"/>
      <c r="BT1005" s="62"/>
      <c r="BU1005" s="62"/>
      <c r="BV1005" s="62"/>
      <c r="BW1005" s="62"/>
      <c r="BX1005" s="62"/>
      <c r="BY1005" s="62"/>
      <c r="BZ1005" s="62"/>
      <c r="CA1005" s="62"/>
      <c r="CB1005" s="62"/>
      <c r="CC1005" s="62"/>
      <c r="CD1005" s="62"/>
      <c r="CE1005" s="62"/>
      <c r="CF1005" s="62"/>
      <c r="CG1005" s="62"/>
      <c r="CH1005" s="62"/>
      <c r="CI1005" s="62"/>
      <c r="CJ1005" s="62"/>
      <c r="CK1005" s="62"/>
      <c r="CL1005" s="62"/>
    </row>
    <row r="1006" spans="1:90" s="247" customFormat="1" ht="15" customHeight="1">
      <c r="A1006" s="617"/>
      <c r="B1006" s="577"/>
      <c r="C1006" s="578"/>
      <c r="D1006" s="577"/>
      <c r="E1006" s="578"/>
      <c r="F1006" s="582"/>
      <c r="G1006" s="13">
        <v>42</v>
      </c>
      <c r="H1006" s="296"/>
      <c r="I1006" s="6">
        <v>4299</v>
      </c>
      <c r="J1006" s="6">
        <f t="shared" si="247"/>
        <v>0</v>
      </c>
      <c r="K1006" s="332">
        <f>Итого!$B$17</f>
        <v>0</v>
      </c>
      <c r="L1006" s="8">
        <f t="shared" si="248"/>
        <v>4299</v>
      </c>
      <c r="M1006" s="8">
        <f t="shared" si="249"/>
        <v>0</v>
      </c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2"/>
      <c r="AC1006" s="62"/>
      <c r="AD1006" s="62"/>
      <c r="AE1006" s="62"/>
      <c r="AF1006" s="62"/>
      <c r="AG1006" s="62"/>
      <c r="AH1006" s="62"/>
      <c r="AI1006" s="62"/>
      <c r="AJ1006" s="62"/>
      <c r="AK1006" s="62"/>
      <c r="AL1006" s="62"/>
      <c r="AM1006" s="62"/>
      <c r="AN1006" s="62"/>
      <c r="AO1006" s="62"/>
      <c r="AP1006" s="62"/>
      <c r="AQ1006" s="62"/>
      <c r="AR1006" s="62"/>
      <c r="AS1006" s="62"/>
      <c r="AT1006" s="62"/>
      <c r="AU1006" s="62"/>
      <c r="AV1006" s="62"/>
      <c r="AW1006" s="62"/>
      <c r="AX1006" s="62"/>
      <c r="AY1006" s="62"/>
      <c r="AZ1006" s="62"/>
      <c r="BA1006" s="62"/>
      <c r="BB1006" s="62"/>
      <c r="BC1006" s="62"/>
      <c r="BD1006" s="62"/>
      <c r="BE1006" s="62"/>
      <c r="BF1006" s="62"/>
      <c r="BG1006" s="62"/>
      <c r="BH1006" s="62"/>
      <c r="BI1006" s="62"/>
      <c r="BJ1006" s="62"/>
      <c r="BK1006" s="62"/>
      <c r="BL1006" s="62"/>
      <c r="BM1006" s="62"/>
      <c r="BN1006" s="62"/>
      <c r="BO1006" s="62"/>
      <c r="BP1006" s="62"/>
      <c r="BQ1006" s="62"/>
      <c r="BR1006" s="62"/>
      <c r="BS1006" s="62"/>
      <c r="BT1006" s="62"/>
      <c r="BU1006" s="62"/>
      <c r="BV1006" s="62"/>
      <c r="BW1006" s="62"/>
      <c r="BX1006" s="62"/>
      <c r="BY1006" s="62"/>
      <c r="BZ1006" s="62"/>
      <c r="CA1006" s="62"/>
      <c r="CB1006" s="62"/>
      <c r="CC1006" s="62"/>
      <c r="CD1006" s="62"/>
      <c r="CE1006" s="62"/>
      <c r="CF1006" s="62"/>
      <c r="CG1006" s="62"/>
      <c r="CH1006" s="62"/>
      <c r="CI1006" s="62"/>
      <c r="CJ1006" s="62"/>
      <c r="CK1006" s="62"/>
      <c r="CL1006" s="62"/>
    </row>
    <row r="1007" spans="1:90" s="247" customFormat="1" ht="15" customHeight="1">
      <c r="A1007" s="617"/>
      <c r="B1007" s="577"/>
      <c r="C1007" s="578"/>
      <c r="D1007" s="577"/>
      <c r="E1007" s="578"/>
      <c r="F1007" s="582"/>
      <c r="G1007" s="13">
        <v>44</v>
      </c>
      <c r="H1007" s="296"/>
      <c r="I1007" s="6">
        <v>4299</v>
      </c>
      <c r="J1007" s="6">
        <f t="shared" si="247"/>
        <v>0</v>
      </c>
      <c r="K1007" s="332">
        <f>Итого!$B$17</f>
        <v>0</v>
      </c>
      <c r="L1007" s="8">
        <f t="shared" si="248"/>
        <v>4299</v>
      </c>
      <c r="M1007" s="8">
        <f t="shared" si="249"/>
        <v>0</v>
      </c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2"/>
      <c r="AC1007" s="62"/>
      <c r="AD1007" s="62"/>
      <c r="AE1007" s="62"/>
      <c r="AF1007" s="62"/>
      <c r="AG1007" s="62"/>
      <c r="AH1007" s="62"/>
      <c r="AI1007" s="62"/>
      <c r="AJ1007" s="62"/>
      <c r="AK1007" s="62"/>
      <c r="AL1007" s="62"/>
      <c r="AM1007" s="62"/>
      <c r="AN1007" s="62"/>
      <c r="AO1007" s="62"/>
      <c r="AP1007" s="62"/>
      <c r="AQ1007" s="62"/>
      <c r="AR1007" s="62"/>
      <c r="AS1007" s="62"/>
      <c r="AT1007" s="62"/>
      <c r="AU1007" s="62"/>
      <c r="AV1007" s="62"/>
      <c r="AW1007" s="62"/>
      <c r="AX1007" s="62"/>
      <c r="AY1007" s="62"/>
      <c r="AZ1007" s="62"/>
      <c r="BA1007" s="62"/>
      <c r="BB1007" s="62"/>
      <c r="BC1007" s="62"/>
      <c r="BD1007" s="62"/>
      <c r="BE1007" s="62"/>
      <c r="BF1007" s="62"/>
      <c r="BG1007" s="62"/>
      <c r="BH1007" s="62"/>
      <c r="BI1007" s="62"/>
      <c r="BJ1007" s="62"/>
      <c r="BK1007" s="62"/>
      <c r="BL1007" s="62"/>
      <c r="BM1007" s="62"/>
      <c r="BN1007" s="62"/>
      <c r="BO1007" s="62"/>
      <c r="BP1007" s="62"/>
      <c r="BQ1007" s="62"/>
      <c r="BR1007" s="62"/>
      <c r="BS1007" s="62"/>
      <c r="BT1007" s="62"/>
      <c r="BU1007" s="62"/>
      <c r="BV1007" s="62"/>
      <c r="BW1007" s="62"/>
      <c r="BX1007" s="62"/>
      <c r="BY1007" s="62"/>
      <c r="BZ1007" s="62"/>
      <c r="CA1007" s="62"/>
      <c r="CB1007" s="62"/>
      <c r="CC1007" s="62"/>
      <c r="CD1007" s="62"/>
      <c r="CE1007" s="62"/>
      <c r="CF1007" s="62"/>
      <c r="CG1007" s="62"/>
      <c r="CH1007" s="62"/>
      <c r="CI1007" s="62"/>
      <c r="CJ1007" s="62"/>
      <c r="CK1007" s="62"/>
      <c r="CL1007" s="62"/>
    </row>
    <row r="1008" spans="1:90" s="247" customFormat="1" ht="15" customHeight="1">
      <c r="A1008" s="617"/>
      <c r="B1008" s="577"/>
      <c r="C1008" s="578"/>
      <c r="D1008" s="577"/>
      <c r="E1008" s="578"/>
      <c r="F1008" s="582"/>
      <c r="G1008" s="13">
        <v>46</v>
      </c>
      <c r="H1008" s="296"/>
      <c r="I1008" s="6">
        <v>4299</v>
      </c>
      <c r="J1008" s="6">
        <f t="shared" si="247"/>
        <v>0</v>
      </c>
      <c r="K1008" s="332">
        <f>Итого!$B$17</f>
        <v>0</v>
      </c>
      <c r="L1008" s="8">
        <f t="shared" si="248"/>
        <v>4299</v>
      </c>
      <c r="M1008" s="8">
        <f t="shared" si="249"/>
        <v>0</v>
      </c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2"/>
      <c r="AC1008" s="62"/>
      <c r="AD1008" s="62"/>
      <c r="AE1008" s="62"/>
      <c r="AF1008" s="62"/>
      <c r="AG1008" s="62"/>
      <c r="AH1008" s="62"/>
      <c r="AI1008" s="62"/>
      <c r="AJ1008" s="62"/>
      <c r="AK1008" s="62"/>
      <c r="AL1008" s="62"/>
      <c r="AM1008" s="62"/>
      <c r="AN1008" s="62"/>
      <c r="AO1008" s="62"/>
      <c r="AP1008" s="62"/>
      <c r="AQ1008" s="62"/>
      <c r="AR1008" s="62"/>
      <c r="AS1008" s="62"/>
      <c r="AT1008" s="62"/>
      <c r="AU1008" s="62"/>
      <c r="AV1008" s="62"/>
      <c r="AW1008" s="62"/>
      <c r="AX1008" s="62"/>
      <c r="AY1008" s="62"/>
      <c r="AZ1008" s="62"/>
      <c r="BA1008" s="62"/>
      <c r="BB1008" s="62"/>
      <c r="BC1008" s="62"/>
      <c r="BD1008" s="62"/>
      <c r="BE1008" s="62"/>
      <c r="BF1008" s="62"/>
      <c r="BG1008" s="62"/>
      <c r="BH1008" s="62"/>
      <c r="BI1008" s="62"/>
      <c r="BJ1008" s="62"/>
      <c r="BK1008" s="62"/>
      <c r="BL1008" s="62"/>
      <c r="BM1008" s="62"/>
      <c r="BN1008" s="62"/>
      <c r="BO1008" s="62"/>
      <c r="BP1008" s="62"/>
      <c r="BQ1008" s="62"/>
      <c r="BR1008" s="62"/>
      <c r="BS1008" s="62"/>
      <c r="BT1008" s="62"/>
      <c r="BU1008" s="62"/>
      <c r="BV1008" s="62"/>
      <c r="BW1008" s="62"/>
      <c r="BX1008" s="62"/>
      <c r="BY1008" s="62"/>
      <c r="BZ1008" s="62"/>
      <c r="CA1008" s="62"/>
      <c r="CB1008" s="62"/>
      <c r="CC1008" s="62"/>
      <c r="CD1008" s="62"/>
      <c r="CE1008" s="62"/>
      <c r="CF1008" s="62"/>
      <c r="CG1008" s="62"/>
      <c r="CH1008" s="62"/>
      <c r="CI1008" s="62"/>
      <c r="CJ1008" s="62"/>
      <c r="CK1008" s="62"/>
      <c r="CL1008" s="62"/>
    </row>
    <row r="1009" spans="1:90" s="247" customFormat="1" ht="15" customHeight="1">
      <c r="A1009" s="617"/>
      <c r="B1009" s="577"/>
      <c r="C1009" s="578"/>
      <c r="D1009" s="577"/>
      <c r="E1009" s="578"/>
      <c r="F1009" s="582"/>
      <c r="G1009" s="13">
        <v>48</v>
      </c>
      <c r="H1009" s="296"/>
      <c r="I1009" s="6">
        <v>4299</v>
      </c>
      <c r="J1009" s="6">
        <f t="shared" si="247"/>
        <v>0</v>
      </c>
      <c r="K1009" s="332">
        <f>Итого!$B$17</f>
        <v>0</v>
      </c>
      <c r="L1009" s="8">
        <f t="shared" si="248"/>
        <v>4299</v>
      </c>
      <c r="M1009" s="8">
        <f t="shared" si="249"/>
        <v>0</v>
      </c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2"/>
      <c r="AC1009" s="62"/>
      <c r="AD1009" s="62"/>
      <c r="AE1009" s="62"/>
      <c r="AF1009" s="62"/>
      <c r="AG1009" s="62"/>
      <c r="AH1009" s="62"/>
      <c r="AI1009" s="62"/>
      <c r="AJ1009" s="62"/>
      <c r="AK1009" s="62"/>
      <c r="AL1009" s="62"/>
      <c r="AM1009" s="62"/>
      <c r="AN1009" s="62"/>
      <c r="AO1009" s="62"/>
      <c r="AP1009" s="62"/>
      <c r="AQ1009" s="62"/>
      <c r="AR1009" s="62"/>
      <c r="AS1009" s="62"/>
      <c r="AT1009" s="62"/>
      <c r="AU1009" s="62"/>
      <c r="AV1009" s="62"/>
      <c r="AW1009" s="62"/>
      <c r="AX1009" s="62"/>
      <c r="AY1009" s="62"/>
      <c r="AZ1009" s="62"/>
      <c r="BA1009" s="62"/>
      <c r="BB1009" s="62"/>
      <c r="BC1009" s="62"/>
      <c r="BD1009" s="62"/>
      <c r="BE1009" s="62"/>
      <c r="BF1009" s="62"/>
      <c r="BG1009" s="62"/>
      <c r="BH1009" s="62"/>
      <c r="BI1009" s="62"/>
      <c r="BJ1009" s="62"/>
      <c r="BK1009" s="62"/>
      <c r="BL1009" s="62"/>
      <c r="BM1009" s="62"/>
      <c r="BN1009" s="62"/>
      <c r="BO1009" s="62"/>
      <c r="BP1009" s="62"/>
      <c r="BQ1009" s="62"/>
      <c r="BR1009" s="62"/>
      <c r="BS1009" s="62"/>
      <c r="BT1009" s="62"/>
      <c r="BU1009" s="62"/>
      <c r="BV1009" s="62"/>
      <c r="BW1009" s="62"/>
      <c r="BX1009" s="62"/>
      <c r="BY1009" s="62"/>
      <c r="BZ1009" s="62"/>
      <c r="CA1009" s="62"/>
      <c r="CB1009" s="62"/>
      <c r="CC1009" s="62"/>
      <c r="CD1009" s="62"/>
      <c r="CE1009" s="62"/>
      <c r="CF1009" s="62"/>
      <c r="CG1009" s="62"/>
      <c r="CH1009" s="62"/>
      <c r="CI1009" s="62"/>
      <c r="CJ1009" s="62"/>
      <c r="CK1009" s="62"/>
      <c r="CL1009" s="62"/>
    </row>
    <row r="1010" spans="1:90" s="247" customFormat="1" ht="15" customHeight="1">
      <c r="A1010" s="617"/>
      <c r="B1010" s="577"/>
      <c r="C1010" s="578"/>
      <c r="D1010" s="577"/>
      <c r="E1010" s="578"/>
      <c r="F1010" s="582"/>
      <c r="G1010" s="13">
        <v>50</v>
      </c>
      <c r="H1010" s="296"/>
      <c r="I1010" s="6">
        <v>4299</v>
      </c>
      <c r="J1010" s="6">
        <f t="shared" si="247"/>
        <v>0</v>
      </c>
      <c r="K1010" s="332">
        <f>Итого!$B$17</f>
        <v>0</v>
      </c>
      <c r="L1010" s="8">
        <f t="shared" si="248"/>
        <v>4299</v>
      </c>
      <c r="M1010" s="8">
        <f t="shared" si="249"/>
        <v>0</v>
      </c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2"/>
      <c r="AC1010" s="62"/>
      <c r="AD1010" s="62"/>
      <c r="AE1010" s="62"/>
      <c r="AF1010" s="62"/>
      <c r="AG1010" s="62"/>
      <c r="AH1010" s="62"/>
      <c r="AI1010" s="62"/>
      <c r="AJ1010" s="62"/>
      <c r="AK1010" s="62"/>
      <c r="AL1010" s="62"/>
      <c r="AM1010" s="62"/>
      <c r="AN1010" s="62"/>
      <c r="AO1010" s="62"/>
      <c r="AP1010" s="62"/>
      <c r="AQ1010" s="62"/>
      <c r="AR1010" s="62"/>
      <c r="AS1010" s="62"/>
      <c r="AT1010" s="62"/>
      <c r="AU1010" s="62"/>
      <c r="AV1010" s="62"/>
      <c r="AW1010" s="62"/>
      <c r="AX1010" s="62"/>
      <c r="AY1010" s="62"/>
      <c r="AZ1010" s="62"/>
      <c r="BA1010" s="62"/>
      <c r="BB1010" s="62"/>
      <c r="BC1010" s="62"/>
      <c r="BD1010" s="62"/>
      <c r="BE1010" s="62"/>
      <c r="BF1010" s="62"/>
      <c r="BG1010" s="62"/>
      <c r="BH1010" s="62"/>
      <c r="BI1010" s="62"/>
      <c r="BJ1010" s="62"/>
      <c r="BK1010" s="62"/>
      <c r="BL1010" s="62"/>
      <c r="BM1010" s="62"/>
      <c r="BN1010" s="62"/>
      <c r="BO1010" s="62"/>
      <c r="BP1010" s="62"/>
      <c r="BQ1010" s="62"/>
      <c r="BR1010" s="62"/>
      <c r="BS1010" s="62"/>
      <c r="BT1010" s="62"/>
      <c r="BU1010" s="62"/>
      <c r="BV1010" s="62"/>
      <c r="BW1010" s="62"/>
      <c r="BX1010" s="62"/>
      <c r="BY1010" s="62"/>
      <c r="BZ1010" s="62"/>
      <c r="CA1010" s="62"/>
      <c r="CB1010" s="62"/>
      <c r="CC1010" s="62"/>
      <c r="CD1010" s="62"/>
      <c r="CE1010" s="62"/>
      <c r="CF1010" s="62"/>
      <c r="CG1010" s="62"/>
      <c r="CH1010" s="62"/>
      <c r="CI1010" s="62"/>
      <c r="CJ1010" s="62"/>
      <c r="CK1010" s="62"/>
      <c r="CL1010" s="62"/>
    </row>
    <row r="1011" spans="1:90" s="247" customFormat="1" ht="15" customHeight="1">
      <c r="A1011" s="618"/>
      <c r="B1011" s="579"/>
      <c r="C1011" s="580"/>
      <c r="D1011" s="579"/>
      <c r="E1011" s="580"/>
      <c r="F1011" s="583"/>
      <c r="G1011" s="13">
        <v>52</v>
      </c>
      <c r="H1011" s="296"/>
      <c r="I1011" s="6">
        <v>4299</v>
      </c>
      <c r="J1011" s="6">
        <f t="shared" si="247"/>
        <v>0</v>
      </c>
      <c r="K1011" s="332">
        <f>Итого!$B$17</f>
        <v>0</v>
      </c>
      <c r="L1011" s="8">
        <f t="shared" si="248"/>
        <v>4299</v>
      </c>
      <c r="M1011" s="8">
        <f t="shared" si="249"/>
        <v>0</v>
      </c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2"/>
      <c r="AC1011" s="62"/>
      <c r="AD1011" s="62"/>
      <c r="AE1011" s="62"/>
      <c r="AF1011" s="62"/>
      <c r="AG1011" s="62"/>
      <c r="AH1011" s="62"/>
      <c r="AI1011" s="62"/>
      <c r="AJ1011" s="62"/>
      <c r="AK1011" s="62"/>
      <c r="AL1011" s="62"/>
      <c r="AM1011" s="62"/>
      <c r="AN1011" s="62"/>
      <c r="AO1011" s="62"/>
      <c r="AP1011" s="62"/>
      <c r="AQ1011" s="62"/>
      <c r="AR1011" s="62"/>
      <c r="AS1011" s="62"/>
      <c r="AT1011" s="62"/>
      <c r="AU1011" s="62"/>
      <c r="AV1011" s="62"/>
      <c r="AW1011" s="62"/>
      <c r="AX1011" s="62"/>
      <c r="AY1011" s="62"/>
      <c r="AZ1011" s="62"/>
      <c r="BA1011" s="62"/>
      <c r="BB1011" s="62"/>
      <c r="BC1011" s="62"/>
      <c r="BD1011" s="62"/>
      <c r="BE1011" s="62"/>
      <c r="BF1011" s="62"/>
      <c r="BG1011" s="62"/>
      <c r="BH1011" s="62"/>
      <c r="BI1011" s="62"/>
      <c r="BJ1011" s="62"/>
      <c r="BK1011" s="62"/>
      <c r="BL1011" s="62"/>
      <c r="BM1011" s="62"/>
      <c r="BN1011" s="62"/>
      <c r="BO1011" s="62"/>
      <c r="BP1011" s="62"/>
      <c r="BQ1011" s="62"/>
      <c r="BR1011" s="62"/>
      <c r="BS1011" s="62"/>
      <c r="BT1011" s="62"/>
      <c r="BU1011" s="62"/>
      <c r="BV1011" s="62"/>
      <c r="BW1011" s="62"/>
      <c r="BX1011" s="62"/>
      <c r="BY1011" s="62"/>
      <c r="BZ1011" s="62"/>
      <c r="CA1011" s="62"/>
      <c r="CB1011" s="62"/>
      <c r="CC1011" s="62"/>
      <c r="CD1011" s="62"/>
      <c r="CE1011" s="62"/>
      <c r="CF1011" s="62"/>
      <c r="CG1011" s="62"/>
      <c r="CH1011" s="62"/>
      <c r="CI1011" s="62"/>
      <c r="CJ1011" s="62"/>
      <c r="CK1011" s="62"/>
      <c r="CL1011" s="62"/>
    </row>
    <row r="1012" spans="1:90" s="247" customFormat="1" ht="15" customHeight="1">
      <c r="A1012" s="619" t="s">
        <v>627</v>
      </c>
      <c r="B1012" s="575" t="s">
        <v>628</v>
      </c>
      <c r="C1012" s="619"/>
      <c r="D1012" s="575" t="s">
        <v>601</v>
      </c>
      <c r="E1012" s="619"/>
      <c r="F1012" s="506"/>
      <c r="G1012" s="5"/>
      <c r="H1012" s="253">
        <f>SUM(H1013:H1022)</f>
        <v>0</v>
      </c>
      <c r="I1012" s="5"/>
      <c r="J1012" s="5">
        <f>SUM(J1013:J1022)</f>
        <v>0</v>
      </c>
      <c r="K1012" s="68"/>
      <c r="L1012" s="10"/>
      <c r="M1012" s="7">
        <f>SUM(M1013:M1022)</f>
        <v>0</v>
      </c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2"/>
      <c r="AC1012" s="62"/>
      <c r="AD1012" s="62"/>
      <c r="AE1012" s="62"/>
      <c r="AF1012" s="62"/>
      <c r="AG1012" s="62"/>
      <c r="AH1012" s="62"/>
      <c r="AI1012" s="62"/>
      <c r="AJ1012" s="62"/>
      <c r="AK1012" s="62"/>
      <c r="AL1012" s="62"/>
      <c r="AM1012" s="62"/>
      <c r="AN1012" s="62"/>
      <c r="AO1012" s="62"/>
      <c r="AP1012" s="62"/>
      <c r="AQ1012" s="62"/>
      <c r="AR1012" s="62"/>
      <c r="AS1012" s="62"/>
      <c r="AT1012" s="62"/>
      <c r="AU1012" s="62"/>
      <c r="AV1012" s="62"/>
      <c r="AW1012" s="62"/>
      <c r="AX1012" s="62"/>
      <c r="AY1012" s="62"/>
      <c r="AZ1012" s="62"/>
      <c r="BA1012" s="62"/>
      <c r="BB1012" s="62"/>
      <c r="BC1012" s="62"/>
      <c r="BD1012" s="62"/>
      <c r="BE1012" s="62"/>
      <c r="BF1012" s="62"/>
      <c r="BG1012" s="62"/>
      <c r="BH1012" s="62"/>
      <c r="BI1012" s="62"/>
      <c r="BJ1012" s="62"/>
      <c r="BK1012" s="62"/>
      <c r="BL1012" s="62"/>
      <c r="BM1012" s="62"/>
      <c r="BN1012" s="62"/>
      <c r="BO1012" s="62"/>
      <c r="BP1012" s="62"/>
      <c r="BQ1012" s="62"/>
      <c r="BR1012" s="62"/>
      <c r="BS1012" s="62"/>
      <c r="BT1012" s="62"/>
      <c r="BU1012" s="62"/>
      <c r="BV1012" s="62"/>
      <c r="BW1012" s="62"/>
      <c r="BX1012" s="62"/>
      <c r="BY1012" s="62"/>
      <c r="BZ1012" s="62"/>
      <c r="CA1012" s="62"/>
      <c r="CB1012" s="62"/>
      <c r="CC1012" s="62"/>
      <c r="CD1012" s="62"/>
      <c r="CE1012" s="62"/>
      <c r="CF1012" s="62"/>
      <c r="CG1012" s="62"/>
      <c r="CH1012" s="62"/>
      <c r="CI1012" s="62"/>
      <c r="CJ1012" s="62"/>
      <c r="CK1012" s="62"/>
      <c r="CL1012" s="62"/>
    </row>
    <row r="1013" spans="1:90" s="247" customFormat="1" ht="15" customHeight="1">
      <c r="A1013" s="578"/>
      <c r="B1013" s="577"/>
      <c r="C1013" s="578"/>
      <c r="D1013" s="577"/>
      <c r="E1013" s="578"/>
      <c r="F1013" s="582"/>
      <c r="G1013" s="13">
        <v>34</v>
      </c>
      <c r="H1013" s="296"/>
      <c r="I1013" s="6">
        <v>4299</v>
      </c>
      <c r="J1013" s="6">
        <f t="shared" ref="J1013:J1022" si="250">I1013*H1013</f>
        <v>0</v>
      </c>
      <c r="K1013" s="332">
        <f>Итого!$B$17</f>
        <v>0</v>
      </c>
      <c r="L1013" s="8">
        <f t="shared" ref="L1013:L1022" si="251">PRODUCT(I1013,1-K1013)</f>
        <v>4299</v>
      </c>
      <c r="M1013" s="8">
        <f t="shared" ref="M1013:M1022" si="252">L1013*H1013</f>
        <v>0</v>
      </c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2"/>
      <c r="AC1013" s="62"/>
      <c r="AD1013" s="62"/>
      <c r="AE1013" s="62"/>
      <c r="AF1013" s="62"/>
      <c r="AG1013" s="62"/>
      <c r="AH1013" s="62"/>
      <c r="AI1013" s="62"/>
      <c r="AJ1013" s="62"/>
      <c r="AK1013" s="62"/>
      <c r="AL1013" s="62"/>
      <c r="AM1013" s="62"/>
      <c r="AN1013" s="62"/>
      <c r="AO1013" s="62"/>
      <c r="AP1013" s="62"/>
      <c r="AQ1013" s="62"/>
      <c r="AR1013" s="62"/>
      <c r="AS1013" s="62"/>
      <c r="AT1013" s="62"/>
      <c r="AU1013" s="62"/>
      <c r="AV1013" s="62"/>
      <c r="AW1013" s="62"/>
      <c r="AX1013" s="62"/>
      <c r="AY1013" s="62"/>
      <c r="AZ1013" s="62"/>
      <c r="BA1013" s="62"/>
      <c r="BB1013" s="62"/>
      <c r="BC1013" s="62"/>
      <c r="BD1013" s="62"/>
      <c r="BE1013" s="62"/>
      <c r="BF1013" s="62"/>
      <c r="BG1013" s="62"/>
      <c r="BH1013" s="62"/>
      <c r="BI1013" s="62"/>
      <c r="BJ1013" s="62"/>
      <c r="BK1013" s="62"/>
      <c r="BL1013" s="62"/>
      <c r="BM1013" s="62"/>
      <c r="BN1013" s="62"/>
      <c r="BO1013" s="62"/>
      <c r="BP1013" s="62"/>
      <c r="BQ1013" s="62"/>
      <c r="BR1013" s="62"/>
      <c r="BS1013" s="62"/>
      <c r="BT1013" s="62"/>
      <c r="BU1013" s="62"/>
      <c r="BV1013" s="62"/>
      <c r="BW1013" s="62"/>
      <c r="BX1013" s="62"/>
      <c r="BY1013" s="62"/>
      <c r="BZ1013" s="62"/>
      <c r="CA1013" s="62"/>
      <c r="CB1013" s="62"/>
      <c r="CC1013" s="62"/>
      <c r="CD1013" s="62"/>
      <c r="CE1013" s="62"/>
      <c r="CF1013" s="62"/>
      <c r="CG1013" s="62"/>
      <c r="CH1013" s="62"/>
      <c r="CI1013" s="62"/>
      <c r="CJ1013" s="62"/>
      <c r="CK1013" s="62"/>
      <c r="CL1013" s="62"/>
    </row>
    <row r="1014" spans="1:90" s="247" customFormat="1" ht="15" customHeight="1">
      <c r="A1014" s="578"/>
      <c r="B1014" s="577"/>
      <c r="C1014" s="578"/>
      <c r="D1014" s="577"/>
      <c r="E1014" s="578"/>
      <c r="F1014" s="582"/>
      <c r="G1014" s="13">
        <v>36</v>
      </c>
      <c r="H1014" s="296"/>
      <c r="I1014" s="6">
        <v>4299</v>
      </c>
      <c r="J1014" s="6">
        <f t="shared" si="250"/>
        <v>0</v>
      </c>
      <c r="K1014" s="332">
        <f>Итого!$B$17</f>
        <v>0</v>
      </c>
      <c r="L1014" s="8">
        <f t="shared" si="251"/>
        <v>4299</v>
      </c>
      <c r="M1014" s="8">
        <f t="shared" si="252"/>
        <v>0</v>
      </c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2"/>
      <c r="AC1014" s="62"/>
      <c r="AD1014" s="62"/>
      <c r="AE1014" s="62"/>
      <c r="AF1014" s="62"/>
      <c r="AG1014" s="62"/>
      <c r="AH1014" s="62"/>
      <c r="AI1014" s="62"/>
      <c r="AJ1014" s="62"/>
      <c r="AK1014" s="62"/>
      <c r="AL1014" s="62"/>
      <c r="AM1014" s="62"/>
      <c r="AN1014" s="62"/>
      <c r="AO1014" s="62"/>
      <c r="AP1014" s="62"/>
      <c r="AQ1014" s="62"/>
      <c r="AR1014" s="62"/>
      <c r="AS1014" s="62"/>
      <c r="AT1014" s="62"/>
      <c r="AU1014" s="62"/>
      <c r="AV1014" s="62"/>
      <c r="AW1014" s="62"/>
      <c r="AX1014" s="62"/>
      <c r="AY1014" s="62"/>
      <c r="AZ1014" s="62"/>
      <c r="BA1014" s="62"/>
      <c r="BB1014" s="62"/>
      <c r="BC1014" s="62"/>
      <c r="BD1014" s="62"/>
      <c r="BE1014" s="62"/>
      <c r="BF1014" s="62"/>
      <c r="BG1014" s="62"/>
      <c r="BH1014" s="62"/>
      <c r="BI1014" s="62"/>
      <c r="BJ1014" s="62"/>
      <c r="BK1014" s="62"/>
      <c r="BL1014" s="62"/>
      <c r="BM1014" s="62"/>
      <c r="BN1014" s="62"/>
      <c r="BO1014" s="62"/>
      <c r="BP1014" s="62"/>
      <c r="BQ1014" s="62"/>
      <c r="BR1014" s="62"/>
      <c r="BS1014" s="62"/>
      <c r="BT1014" s="62"/>
      <c r="BU1014" s="62"/>
      <c r="BV1014" s="62"/>
      <c r="BW1014" s="62"/>
      <c r="BX1014" s="62"/>
      <c r="BY1014" s="62"/>
      <c r="BZ1014" s="62"/>
      <c r="CA1014" s="62"/>
      <c r="CB1014" s="62"/>
      <c r="CC1014" s="62"/>
      <c r="CD1014" s="62"/>
      <c r="CE1014" s="62"/>
      <c r="CF1014" s="62"/>
      <c r="CG1014" s="62"/>
      <c r="CH1014" s="62"/>
      <c r="CI1014" s="62"/>
      <c r="CJ1014" s="62"/>
      <c r="CK1014" s="62"/>
      <c r="CL1014" s="62"/>
    </row>
    <row r="1015" spans="1:90" s="247" customFormat="1" ht="15" customHeight="1">
      <c r="A1015" s="578"/>
      <c r="B1015" s="577"/>
      <c r="C1015" s="578"/>
      <c r="D1015" s="577"/>
      <c r="E1015" s="578"/>
      <c r="F1015" s="582"/>
      <c r="G1015" s="13">
        <v>38</v>
      </c>
      <c r="H1015" s="296"/>
      <c r="I1015" s="6">
        <v>4299</v>
      </c>
      <c r="J1015" s="6">
        <f t="shared" si="250"/>
        <v>0</v>
      </c>
      <c r="K1015" s="332">
        <f>Итого!$B$17</f>
        <v>0</v>
      </c>
      <c r="L1015" s="8">
        <f t="shared" si="251"/>
        <v>4299</v>
      </c>
      <c r="M1015" s="8">
        <f t="shared" si="252"/>
        <v>0</v>
      </c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2"/>
      <c r="AC1015" s="62"/>
      <c r="AD1015" s="62"/>
      <c r="AE1015" s="62"/>
      <c r="AF1015" s="62"/>
      <c r="AG1015" s="62"/>
      <c r="AH1015" s="62"/>
      <c r="AI1015" s="62"/>
      <c r="AJ1015" s="62"/>
      <c r="AK1015" s="62"/>
      <c r="AL1015" s="62"/>
      <c r="AM1015" s="62"/>
      <c r="AN1015" s="62"/>
      <c r="AO1015" s="62"/>
      <c r="AP1015" s="62"/>
      <c r="AQ1015" s="62"/>
      <c r="AR1015" s="62"/>
      <c r="AS1015" s="62"/>
      <c r="AT1015" s="62"/>
      <c r="AU1015" s="62"/>
      <c r="AV1015" s="62"/>
      <c r="AW1015" s="62"/>
      <c r="AX1015" s="62"/>
      <c r="AY1015" s="62"/>
      <c r="AZ1015" s="62"/>
      <c r="BA1015" s="62"/>
      <c r="BB1015" s="62"/>
      <c r="BC1015" s="62"/>
      <c r="BD1015" s="62"/>
      <c r="BE1015" s="62"/>
      <c r="BF1015" s="62"/>
      <c r="BG1015" s="62"/>
      <c r="BH1015" s="62"/>
      <c r="BI1015" s="62"/>
      <c r="BJ1015" s="62"/>
      <c r="BK1015" s="62"/>
      <c r="BL1015" s="62"/>
      <c r="BM1015" s="62"/>
      <c r="BN1015" s="62"/>
      <c r="BO1015" s="62"/>
      <c r="BP1015" s="62"/>
      <c r="BQ1015" s="62"/>
      <c r="BR1015" s="62"/>
      <c r="BS1015" s="62"/>
      <c r="BT1015" s="62"/>
      <c r="BU1015" s="62"/>
      <c r="BV1015" s="62"/>
      <c r="BW1015" s="62"/>
      <c r="BX1015" s="62"/>
      <c r="BY1015" s="62"/>
      <c r="BZ1015" s="62"/>
      <c r="CA1015" s="62"/>
      <c r="CB1015" s="62"/>
      <c r="CC1015" s="62"/>
      <c r="CD1015" s="62"/>
      <c r="CE1015" s="62"/>
      <c r="CF1015" s="62"/>
      <c r="CG1015" s="62"/>
      <c r="CH1015" s="62"/>
      <c r="CI1015" s="62"/>
      <c r="CJ1015" s="62"/>
      <c r="CK1015" s="62"/>
      <c r="CL1015" s="62"/>
    </row>
    <row r="1016" spans="1:90" s="247" customFormat="1" ht="15" customHeight="1">
      <c r="A1016" s="578"/>
      <c r="B1016" s="577"/>
      <c r="C1016" s="578"/>
      <c r="D1016" s="577"/>
      <c r="E1016" s="578"/>
      <c r="F1016" s="582"/>
      <c r="G1016" s="13">
        <v>40</v>
      </c>
      <c r="H1016" s="296"/>
      <c r="I1016" s="6">
        <v>4299</v>
      </c>
      <c r="J1016" s="6">
        <f t="shared" si="250"/>
        <v>0</v>
      </c>
      <c r="K1016" s="332">
        <f>Итого!$B$17</f>
        <v>0</v>
      </c>
      <c r="L1016" s="8">
        <f t="shared" si="251"/>
        <v>4299</v>
      </c>
      <c r="M1016" s="8">
        <f t="shared" si="252"/>
        <v>0</v>
      </c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2"/>
      <c r="AC1016" s="62"/>
      <c r="AD1016" s="62"/>
      <c r="AE1016" s="62"/>
      <c r="AF1016" s="62"/>
      <c r="AG1016" s="62"/>
      <c r="AH1016" s="62"/>
      <c r="AI1016" s="62"/>
      <c r="AJ1016" s="62"/>
      <c r="AK1016" s="62"/>
      <c r="AL1016" s="62"/>
      <c r="AM1016" s="62"/>
      <c r="AN1016" s="62"/>
      <c r="AO1016" s="62"/>
      <c r="AP1016" s="62"/>
      <c r="AQ1016" s="62"/>
      <c r="AR1016" s="62"/>
      <c r="AS1016" s="62"/>
      <c r="AT1016" s="62"/>
      <c r="AU1016" s="62"/>
      <c r="AV1016" s="62"/>
      <c r="AW1016" s="62"/>
      <c r="AX1016" s="62"/>
      <c r="AY1016" s="62"/>
      <c r="AZ1016" s="62"/>
      <c r="BA1016" s="62"/>
      <c r="BB1016" s="62"/>
      <c r="BC1016" s="62"/>
      <c r="BD1016" s="62"/>
      <c r="BE1016" s="62"/>
      <c r="BF1016" s="62"/>
      <c r="BG1016" s="62"/>
      <c r="BH1016" s="62"/>
      <c r="BI1016" s="62"/>
      <c r="BJ1016" s="62"/>
      <c r="BK1016" s="62"/>
      <c r="BL1016" s="62"/>
      <c r="BM1016" s="62"/>
      <c r="BN1016" s="62"/>
      <c r="BO1016" s="62"/>
      <c r="BP1016" s="62"/>
      <c r="BQ1016" s="62"/>
      <c r="BR1016" s="62"/>
      <c r="BS1016" s="62"/>
      <c r="BT1016" s="62"/>
      <c r="BU1016" s="62"/>
      <c r="BV1016" s="62"/>
      <c r="BW1016" s="62"/>
      <c r="BX1016" s="62"/>
      <c r="BY1016" s="62"/>
      <c r="BZ1016" s="62"/>
      <c r="CA1016" s="62"/>
      <c r="CB1016" s="62"/>
      <c r="CC1016" s="62"/>
      <c r="CD1016" s="62"/>
      <c r="CE1016" s="62"/>
      <c r="CF1016" s="62"/>
      <c r="CG1016" s="62"/>
      <c r="CH1016" s="62"/>
      <c r="CI1016" s="62"/>
      <c r="CJ1016" s="62"/>
      <c r="CK1016" s="62"/>
      <c r="CL1016" s="62"/>
    </row>
    <row r="1017" spans="1:90" s="247" customFormat="1" ht="15" customHeight="1">
      <c r="A1017" s="578"/>
      <c r="B1017" s="577"/>
      <c r="C1017" s="578"/>
      <c r="D1017" s="577"/>
      <c r="E1017" s="578"/>
      <c r="F1017" s="582"/>
      <c r="G1017" s="13">
        <v>42</v>
      </c>
      <c r="H1017" s="296"/>
      <c r="I1017" s="6">
        <v>4299</v>
      </c>
      <c r="J1017" s="6">
        <f t="shared" si="250"/>
        <v>0</v>
      </c>
      <c r="K1017" s="332">
        <f>Итого!$B$17</f>
        <v>0</v>
      </c>
      <c r="L1017" s="8">
        <f t="shared" si="251"/>
        <v>4299</v>
      </c>
      <c r="M1017" s="8">
        <f t="shared" si="252"/>
        <v>0</v>
      </c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2"/>
      <c r="AC1017" s="62"/>
      <c r="AD1017" s="62"/>
      <c r="AE1017" s="62"/>
      <c r="AF1017" s="62"/>
      <c r="AG1017" s="62"/>
      <c r="AH1017" s="62"/>
      <c r="AI1017" s="62"/>
      <c r="AJ1017" s="62"/>
      <c r="AK1017" s="62"/>
      <c r="AL1017" s="62"/>
      <c r="AM1017" s="62"/>
      <c r="AN1017" s="62"/>
      <c r="AO1017" s="62"/>
      <c r="AP1017" s="62"/>
      <c r="AQ1017" s="62"/>
      <c r="AR1017" s="62"/>
      <c r="AS1017" s="62"/>
      <c r="AT1017" s="62"/>
      <c r="AU1017" s="62"/>
      <c r="AV1017" s="62"/>
      <c r="AW1017" s="62"/>
      <c r="AX1017" s="62"/>
      <c r="AY1017" s="62"/>
      <c r="AZ1017" s="62"/>
      <c r="BA1017" s="62"/>
      <c r="BB1017" s="62"/>
      <c r="BC1017" s="62"/>
      <c r="BD1017" s="62"/>
      <c r="BE1017" s="62"/>
      <c r="BF1017" s="62"/>
      <c r="BG1017" s="62"/>
      <c r="BH1017" s="62"/>
      <c r="BI1017" s="62"/>
      <c r="BJ1017" s="62"/>
      <c r="BK1017" s="62"/>
      <c r="BL1017" s="62"/>
      <c r="BM1017" s="62"/>
      <c r="BN1017" s="62"/>
      <c r="BO1017" s="62"/>
      <c r="BP1017" s="62"/>
      <c r="BQ1017" s="62"/>
      <c r="BR1017" s="62"/>
      <c r="BS1017" s="62"/>
      <c r="BT1017" s="62"/>
      <c r="BU1017" s="62"/>
      <c r="BV1017" s="62"/>
      <c r="BW1017" s="62"/>
      <c r="BX1017" s="62"/>
      <c r="BY1017" s="62"/>
      <c r="BZ1017" s="62"/>
      <c r="CA1017" s="62"/>
      <c r="CB1017" s="62"/>
      <c r="CC1017" s="62"/>
      <c r="CD1017" s="62"/>
      <c r="CE1017" s="62"/>
      <c r="CF1017" s="62"/>
      <c r="CG1017" s="62"/>
      <c r="CH1017" s="62"/>
      <c r="CI1017" s="62"/>
      <c r="CJ1017" s="62"/>
      <c r="CK1017" s="62"/>
      <c r="CL1017" s="62"/>
    </row>
    <row r="1018" spans="1:90" s="247" customFormat="1" ht="15" customHeight="1">
      <c r="A1018" s="578"/>
      <c r="B1018" s="577"/>
      <c r="C1018" s="578"/>
      <c r="D1018" s="577"/>
      <c r="E1018" s="578"/>
      <c r="F1018" s="582"/>
      <c r="G1018" s="13">
        <v>44</v>
      </c>
      <c r="H1018" s="296"/>
      <c r="I1018" s="6">
        <v>4299</v>
      </c>
      <c r="J1018" s="6">
        <f t="shared" si="250"/>
        <v>0</v>
      </c>
      <c r="K1018" s="332">
        <f>Итого!$B$17</f>
        <v>0</v>
      </c>
      <c r="L1018" s="8">
        <f t="shared" si="251"/>
        <v>4299</v>
      </c>
      <c r="M1018" s="8">
        <f t="shared" si="252"/>
        <v>0</v>
      </c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62"/>
      <c r="AC1018" s="62"/>
      <c r="AD1018" s="62"/>
      <c r="AE1018" s="62"/>
      <c r="AF1018" s="62"/>
      <c r="AG1018" s="62"/>
      <c r="AH1018" s="62"/>
      <c r="AI1018" s="62"/>
      <c r="AJ1018" s="62"/>
      <c r="AK1018" s="62"/>
      <c r="AL1018" s="62"/>
      <c r="AM1018" s="62"/>
      <c r="AN1018" s="62"/>
      <c r="AO1018" s="62"/>
      <c r="AP1018" s="62"/>
      <c r="AQ1018" s="62"/>
      <c r="AR1018" s="62"/>
      <c r="AS1018" s="62"/>
      <c r="AT1018" s="62"/>
      <c r="AU1018" s="62"/>
      <c r="AV1018" s="62"/>
      <c r="AW1018" s="62"/>
      <c r="AX1018" s="62"/>
      <c r="AY1018" s="62"/>
      <c r="AZ1018" s="62"/>
      <c r="BA1018" s="62"/>
      <c r="BB1018" s="62"/>
      <c r="BC1018" s="62"/>
      <c r="BD1018" s="62"/>
      <c r="BE1018" s="62"/>
      <c r="BF1018" s="62"/>
      <c r="BG1018" s="62"/>
      <c r="BH1018" s="62"/>
      <c r="BI1018" s="62"/>
      <c r="BJ1018" s="62"/>
      <c r="BK1018" s="62"/>
      <c r="BL1018" s="62"/>
      <c r="BM1018" s="62"/>
      <c r="BN1018" s="62"/>
      <c r="BO1018" s="62"/>
      <c r="BP1018" s="62"/>
      <c r="BQ1018" s="62"/>
      <c r="BR1018" s="62"/>
      <c r="BS1018" s="62"/>
      <c r="BT1018" s="62"/>
      <c r="BU1018" s="62"/>
      <c r="BV1018" s="62"/>
      <c r="BW1018" s="62"/>
      <c r="BX1018" s="62"/>
      <c r="BY1018" s="62"/>
      <c r="BZ1018" s="62"/>
      <c r="CA1018" s="62"/>
      <c r="CB1018" s="62"/>
      <c r="CC1018" s="62"/>
      <c r="CD1018" s="62"/>
      <c r="CE1018" s="62"/>
      <c r="CF1018" s="62"/>
      <c r="CG1018" s="62"/>
      <c r="CH1018" s="62"/>
      <c r="CI1018" s="62"/>
      <c r="CJ1018" s="62"/>
      <c r="CK1018" s="62"/>
      <c r="CL1018" s="62"/>
    </row>
    <row r="1019" spans="1:90" s="247" customFormat="1" ht="15" customHeight="1">
      <c r="A1019" s="578"/>
      <c r="B1019" s="577"/>
      <c r="C1019" s="578"/>
      <c r="D1019" s="577"/>
      <c r="E1019" s="578"/>
      <c r="F1019" s="582"/>
      <c r="G1019" s="13">
        <v>46</v>
      </c>
      <c r="H1019" s="296"/>
      <c r="I1019" s="6">
        <v>4299</v>
      </c>
      <c r="J1019" s="6">
        <f t="shared" si="250"/>
        <v>0</v>
      </c>
      <c r="K1019" s="332">
        <f>Итого!$B$17</f>
        <v>0</v>
      </c>
      <c r="L1019" s="8">
        <f t="shared" si="251"/>
        <v>4299</v>
      </c>
      <c r="M1019" s="8">
        <f t="shared" si="252"/>
        <v>0</v>
      </c>
      <c r="N1019" s="62"/>
      <c r="O1019" s="62"/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2"/>
      <c r="AC1019" s="62"/>
      <c r="AD1019" s="62"/>
      <c r="AE1019" s="62"/>
      <c r="AF1019" s="62"/>
      <c r="AG1019" s="62"/>
      <c r="AH1019" s="62"/>
      <c r="AI1019" s="62"/>
      <c r="AJ1019" s="62"/>
      <c r="AK1019" s="62"/>
      <c r="AL1019" s="62"/>
      <c r="AM1019" s="62"/>
      <c r="AN1019" s="62"/>
      <c r="AO1019" s="62"/>
      <c r="AP1019" s="62"/>
      <c r="AQ1019" s="62"/>
      <c r="AR1019" s="62"/>
      <c r="AS1019" s="62"/>
      <c r="AT1019" s="62"/>
      <c r="AU1019" s="62"/>
      <c r="AV1019" s="62"/>
      <c r="AW1019" s="62"/>
      <c r="AX1019" s="62"/>
      <c r="AY1019" s="62"/>
      <c r="AZ1019" s="62"/>
      <c r="BA1019" s="62"/>
      <c r="BB1019" s="62"/>
      <c r="BC1019" s="62"/>
      <c r="BD1019" s="62"/>
      <c r="BE1019" s="62"/>
      <c r="BF1019" s="62"/>
      <c r="BG1019" s="62"/>
      <c r="BH1019" s="62"/>
      <c r="BI1019" s="62"/>
      <c r="BJ1019" s="62"/>
      <c r="BK1019" s="62"/>
      <c r="BL1019" s="62"/>
      <c r="BM1019" s="62"/>
      <c r="BN1019" s="62"/>
      <c r="BO1019" s="62"/>
      <c r="BP1019" s="62"/>
      <c r="BQ1019" s="62"/>
      <c r="BR1019" s="62"/>
      <c r="BS1019" s="62"/>
      <c r="BT1019" s="62"/>
      <c r="BU1019" s="62"/>
      <c r="BV1019" s="62"/>
      <c r="BW1019" s="62"/>
      <c r="BX1019" s="62"/>
      <c r="BY1019" s="62"/>
      <c r="BZ1019" s="62"/>
      <c r="CA1019" s="62"/>
      <c r="CB1019" s="62"/>
      <c r="CC1019" s="62"/>
      <c r="CD1019" s="62"/>
      <c r="CE1019" s="62"/>
      <c r="CF1019" s="62"/>
      <c r="CG1019" s="62"/>
      <c r="CH1019" s="62"/>
      <c r="CI1019" s="62"/>
      <c r="CJ1019" s="62"/>
      <c r="CK1019" s="62"/>
      <c r="CL1019" s="62"/>
    </row>
    <row r="1020" spans="1:90" s="247" customFormat="1" ht="15" customHeight="1">
      <c r="A1020" s="578"/>
      <c r="B1020" s="577"/>
      <c r="C1020" s="578"/>
      <c r="D1020" s="577"/>
      <c r="E1020" s="578"/>
      <c r="F1020" s="582"/>
      <c r="G1020" s="13">
        <v>48</v>
      </c>
      <c r="H1020" s="296"/>
      <c r="I1020" s="6">
        <v>4299</v>
      </c>
      <c r="J1020" s="6">
        <f t="shared" si="250"/>
        <v>0</v>
      </c>
      <c r="K1020" s="332">
        <f>Итого!$B$17</f>
        <v>0</v>
      </c>
      <c r="L1020" s="8">
        <f t="shared" si="251"/>
        <v>4299</v>
      </c>
      <c r="M1020" s="8">
        <f t="shared" si="252"/>
        <v>0</v>
      </c>
      <c r="N1020" s="62"/>
      <c r="O1020" s="62"/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/>
      <c r="AD1020" s="62"/>
      <c r="AE1020" s="62"/>
      <c r="AF1020" s="62"/>
      <c r="AG1020" s="62"/>
      <c r="AH1020" s="62"/>
      <c r="AI1020" s="62"/>
      <c r="AJ1020" s="62"/>
      <c r="AK1020" s="62"/>
      <c r="AL1020" s="62"/>
      <c r="AM1020" s="62"/>
      <c r="AN1020" s="62"/>
      <c r="AO1020" s="62"/>
      <c r="AP1020" s="62"/>
      <c r="AQ1020" s="62"/>
      <c r="AR1020" s="62"/>
      <c r="AS1020" s="62"/>
      <c r="AT1020" s="62"/>
      <c r="AU1020" s="62"/>
      <c r="AV1020" s="62"/>
      <c r="AW1020" s="62"/>
      <c r="AX1020" s="62"/>
      <c r="AY1020" s="62"/>
      <c r="AZ1020" s="62"/>
      <c r="BA1020" s="62"/>
      <c r="BB1020" s="62"/>
      <c r="BC1020" s="62"/>
      <c r="BD1020" s="62"/>
      <c r="BE1020" s="62"/>
      <c r="BF1020" s="62"/>
      <c r="BG1020" s="62"/>
      <c r="BH1020" s="62"/>
      <c r="BI1020" s="62"/>
      <c r="BJ1020" s="62"/>
      <c r="BK1020" s="62"/>
      <c r="BL1020" s="62"/>
      <c r="BM1020" s="62"/>
      <c r="BN1020" s="62"/>
      <c r="BO1020" s="62"/>
      <c r="BP1020" s="62"/>
      <c r="BQ1020" s="62"/>
      <c r="BR1020" s="62"/>
      <c r="BS1020" s="62"/>
      <c r="BT1020" s="62"/>
      <c r="BU1020" s="62"/>
      <c r="BV1020" s="62"/>
      <c r="BW1020" s="62"/>
      <c r="BX1020" s="62"/>
      <c r="BY1020" s="62"/>
      <c r="BZ1020" s="62"/>
      <c r="CA1020" s="62"/>
      <c r="CB1020" s="62"/>
      <c r="CC1020" s="62"/>
      <c r="CD1020" s="62"/>
      <c r="CE1020" s="62"/>
      <c r="CF1020" s="62"/>
      <c r="CG1020" s="62"/>
      <c r="CH1020" s="62"/>
      <c r="CI1020" s="62"/>
      <c r="CJ1020" s="62"/>
      <c r="CK1020" s="62"/>
      <c r="CL1020" s="62"/>
    </row>
    <row r="1021" spans="1:90" s="247" customFormat="1" ht="15" customHeight="1">
      <c r="A1021" s="578"/>
      <c r="B1021" s="577"/>
      <c r="C1021" s="578"/>
      <c r="D1021" s="577"/>
      <c r="E1021" s="578"/>
      <c r="F1021" s="582"/>
      <c r="G1021" s="13">
        <v>50</v>
      </c>
      <c r="H1021" s="296"/>
      <c r="I1021" s="6">
        <v>4299</v>
      </c>
      <c r="J1021" s="6">
        <f t="shared" si="250"/>
        <v>0</v>
      </c>
      <c r="K1021" s="332">
        <f>Итого!$B$17</f>
        <v>0</v>
      </c>
      <c r="L1021" s="8">
        <f t="shared" si="251"/>
        <v>4299</v>
      </c>
      <c r="M1021" s="8">
        <f t="shared" si="252"/>
        <v>0</v>
      </c>
      <c r="N1021" s="62"/>
      <c r="O1021" s="62"/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2"/>
      <c r="AC1021" s="62"/>
      <c r="AD1021" s="62"/>
      <c r="AE1021" s="62"/>
      <c r="AF1021" s="62"/>
      <c r="AG1021" s="62"/>
      <c r="AH1021" s="62"/>
      <c r="AI1021" s="62"/>
      <c r="AJ1021" s="62"/>
      <c r="AK1021" s="62"/>
      <c r="AL1021" s="62"/>
      <c r="AM1021" s="62"/>
      <c r="AN1021" s="62"/>
      <c r="AO1021" s="62"/>
      <c r="AP1021" s="62"/>
      <c r="AQ1021" s="62"/>
      <c r="AR1021" s="62"/>
      <c r="AS1021" s="62"/>
      <c r="AT1021" s="62"/>
      <c r="AU1021" s="62"/>
      <c r="AV1021" s="62"/>
      <c r="AW1021" s="62"/>
      <c r="AX1021" s="62"/>
      <c r="AY1021" s="62"/>
      <c r="AZ1021" s="62"/>
      <c r="BA1021" s="62"/>
      <c r="BB1021" s="62"/>
      <c r="BC1021" s="62"/>
      <c r="BD1021" s="62"/>
      <c r="BE1021" s="62"/>
      <c r="BF1021" s="62"/>
      <c r="BG1021" s="62"/>
      <c r="BH1021" s="62"/>
      <c r="BI1021" s="62"/>
      <c r="BJ1021" s="62"/>
      <c r="BK1021" s="62"/>
      <c r="BL1021" s="62"/>
      <c r="BM1021" s="62"/>
      <c r="BN1021" s="62"/>
      <c r="BO1021" s="62"/>
      <c r="BP1021" s="62"/>
      <c r="BQ1021" s="62"/>
      <c r="BR1021" s="62"/>
      <c r="BS1021" s="62"/>
      <c r="BT1021" s="62"/>
      <c r="BU1021" s="62"/>
      <c r="BV1021" s="62"/>
      <c r="BW1021" s="62"/>
      <c r="BX1021" s="62"/>
      <c r="BY1021" s="62"/>
      <c r="BZ1021" s="62"/>
      <c r="CA1021" s="62"/>
      <c r="CB1021" s="62"/>
      <c r="CC1021" s="62"/>
      <c r="CD1021" s="62"/>
      <c r="CE1021" s="62"/>
      <c r="CF1021" s="62"/>
      <c r="CG1021" s="62"/>
      <c r="CH1021" s="62"/>
      <c r="CI1021" s="62"/>
      <c r="CJ1021" s="62"/>
      <c r="CK1021" s="62"/>
      <c r="CL1021" s="62"/>
    </row>
    <row r="1022" spans="1:90" s="251" customFormat="1" ht="15" customHeight="1">
      <c r="A1022" s="580"/>
      <c r="B1022" s="579"/>
      <c r="C1022" s="580"/>
      <c r="D1022" s="579"/>
      <c r="E1022" s="580"/>
      <c r="F1022" s="583"/>
      <c r="G1022" s="13">
        <v>52</v>
      </c>
      <c r="H1022" s="296"/>
      <c r="I1022" s="6">
        <v>4299</v>
      </c>
      <c r="J1022" s="6">
        <f t="shared" si="250"/>
        <v>0</v>
      </c>
      <c r="K1022" s="332">
        <f>Итого!$B$17</f>
        <v>0</v>
      </c>
      <c r="L1022" s="8">
        <f t="shared" si="251"/>
        <v>4299</v>
      </c>
      <c r="M1022" s="8">
        <f t="shared" si="252"/>
        <v>0</v>
      </c>
      <c r="N1022" s="62"/>
      <c r="O1022" s="62"/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62"/>
      <c r="AC1022" s="62"/>
      <c r="AD1022" s="62"/>
      <c r="AE1022" s="62"/>
      <c r="AF1022" s="62"/>
      <c r="AG1022" s="62"/>
      <c r="AH1022" s="62"/>
      <c r="AI1022" s="62"/>
      <c r="AJ1022" s="62"/>
      <c r="AK1022" s="62"/>
      <c r="AL1022" s="62"/>
      <c r="AM1022" s="62"/>
      <c r="AN1022" s="62"/>
      <c r="AO1022" s="62"/>
      <c r="AP1022" s="62"/>
      <c r="AQ1022" s="62"/>
      <c r="AR1022" s="62"/>
      <c r="AS1022" s="62"/>
      <c r="AT1022" s="62"/>
      <c r="AU1022" s="62"/>
      <c r="AV1022" s="62"/>
      <c r="AW1022" s="62"/>
      <c r="AX1022" s="62"/>
      <c r="AY1022" s="62"/>
      <c r="AZ1022" s="62"/>
      <c r="BA1022" s="62"/>
      <c r="BB1022" s="62"/>
      <c r="BC1022" s="62"/>
      <c r="BD1022" s="62"/>
      <c r="BE1022" s="62"/>
      <c r="BF1022" s="62"/>
      <c r="BG1022" s="62"/>
      <c r="BH1022" s="62"/>
      <c r="BI1022" s="62"/>
      <c r="BJ1022" s="62"/>
      <c r="BK1022" s="62"/>
      <c r="BL1022" s="62"/>
      <c r="BM1022" s="62"/>
      <c r="BN1022" s="62"/>
      <c r="BO1022" s="62"/>
      <c r="BP1022" s="62"/>
      <c r="BQ1022" s="62"/>
      <c r="BR1022" s="62"/>
      <c r="BS1022" s="62"/>
      <c r="BT1022" s="62"/>
      <c r="BU1022" s="62"/>
      <c r="BV1022" s="62"/>
      <c r="BW1022" s="62"/>
      <c r="BX1022" s="62"/>
      <c r="BY1022" s="62"/>
      <c r="BZ1022" s="62"/>
      <c r="CA1022" s="62"/>
      <c r="CB1022" s="62"/>
      <c r="CC1022" s="62"/>
      <c r="CD1022" s="62"/>
      <c r="CE1022" s="62"/>
      <c r="CF1022" s="62"/>
      <c r="CG1022" s="62"/>
      <c r="CH1022" s="62"/>
      <c r="CI1022" s="62"/>
      <c r="CJ1022" s="62"/>
      <c r="CK1022" s="62"/>
      <c r="CL1022" s="62"/>
    </row>
    <row r="1023" spans="1:90" s="251" customFormat="1" ht="15" customHeight="1">
      <c r="A1023" s="616" t="s">
        <v>630</v>
      </c>
      <c r="B1023" s="575" t="s">
        <v>629</v>
      </c>
      <c r="C1023" s="619"/>
      <c r="D1023" s="575" t="s">
        <v>601</v>
      </c>
      <c r="E1023" s="619"/>
      <c r="F1023" s="506"/>
      <c r="G1023" s="5"/>
      <c r="H1023" s="253">
        <f>SUM(H1024:H1033)</f>
        <v>0</v>
      </c>
      <c r="I1023" s="5"/>
      <c r="J1023" s="5">
        <f>SUM(J1024:J1033)</f>
        <v>0</v>
      </c>
      <c r="K1023" s="68"/>
      <c r="L1023" s="10"/>
      <c r="M1023" s="7">
        <f>SUM(M1024:M1033)</f>
        <v>0</v>
      </c>
      <c r="N1023" s="62"/>
      <c r="O1023" s="62"/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62"/>
      <c r="AC1023" s="62"/>
      <c r="AD1023" s="62"/>
      <c r="AE1023" s="62"/>
      <c r="AF1023" s="62"/>
      <c r="AG1023" s="62"/>
      <c r="AH1023" s="62"/>
      <c r="AI1023" s="62"/>
      <c r="AJ1023" s="62"/>
      <c r="AK1023" s="62"/>
      <c r="AL1023" s="62"/>
      <c r="AM1023" s="62"/>
      <c r="AN1023" s="62"/>
      <c r="AO1023" s="62"/>
      <c r="AP1023" s="62"/>
      <c r="AQ1023" s="62"/>
      <c r="AR1023" s="62"/>
      <c r="AS1023" s="62"/>
      <c r="AT1023" s="62"/>
      <c r="AU1023" s="62"/>
      <c r="AV1023" s="62"/>
      <c r="AW1023" s="62"/>
      <c r="AX1023" s="62"/>
      <c r="AY1023" s="62"/>
      <c r="AZ1023" s="62"/>
      <c r="BA1023" s="62"/>
      <c r="BB1023" s="62"/>
      <c r="BC1023" s="62"/>
      <c r="BD1023" s="62"/>
      <c r="BE1023" s="62"/>
      <c r="BF1023" s="62"/>
      <c r="BG1023" s="62"/>
      <c r="BH1023" s="62"/>
      <c r="BI1023" s="62"/>
      <c r="BJ1023" s="62"/>
      <c r="BK1023" s="62"/>
      <c r="BL1023" s="62"/>
      <c r="BM1023" s="62"/>
      <c r="BN1023" s="62"/>
      <c r="BO1023" s="62"/>
      <c r="BP1023" s="62"/>
      <c r="BQ1023" s="62"/>
      <c r="BR1023" s="62"/>
      <c r="BS1023" s="62"/>
      <c r="BT1023" s="62"/>
      <c r="BU1023" s="62"/>
      <c r="BV1023" s="62"/>
      <c r="BW1023" s="62"/>
      <c r="BX1023" s="62"/>
      <c r="BY1023" s="62"/>
      <c r="BZ1023" s="62"/>
      <c r="CA1023" s="62"/>
      <c r="CB1023" s="62"/>
      <c r="CC1023" s="62"/>
      <c r="CD1023" s="62"/>
      <c r="CE1023" s="62"/>
      <c r="CF1023" s="62"/>
      <c r="CG1023" s="62"/>
      <c r="CH1023" s="62"/>
      <c r="CI1023" s="62"/>
      <c r="CJ1023" s="62"/>
      <c r="CK1023" s="62"/>
      <c r="CL1023" s="62"/>
    </row>
    <row r="1024" spans="1:90" s="251" customFormat="1" ht="15" customHeight="1">
      <c r="A1024" s="617"/>
      <c r="B1024" s="577"/>
      <c r="C1024" s="578"/>
      <c r="D1024" s="577"/>
      <c r="E1024" s="578"/>
      <c r="F1024" s="582"/>
      <c r="G1024" s="13">
        <v>34</v>
      </c>
      <c r="H1024" s="296"/>
      <c r="I1024" s="6">
        <v>4299</v>
      </c>
      <c r="J1024" s="6">
        <f t="shared" ref="J1024:J1033" si="253">I1024*H1024</f>
        <v>0</v>
      </c>
      <c r="K1024" s="332">
        <f>Итого!$B$17</f>
        <v>0</v>
      </c>
      <c r="L1024" s="8">
        <f t="shared" ref="L1024:L1033" si="254">PRODUCT(I1024,1-K1024)</f>
        <v>4299</v>
      </c>
      <c r="M1024" s="8">
        <f t="shared" ref="M1024:M1033" si="255">L1024*H1024</f>
        <v>0</v>
      </c>
      <c r="N1024" s="62"/>
      <c r="O1024" s="62"/>
      <c r="P1024" s="62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2"/>
      <c r="AB1024" s="62"/>
      <c r="AC1024" s="62"/>
      <c r="AD1024" s="62"/>
      <c r="AE1024" s="62"/>
      <c r="AF1024" s="62"/>
      <c r="AG1024" s="62"/>
      <c r="AH1024" s="62"/>
      <c r="AI1024" s="62"/>
      <c r="AJ1024" s="62"/>
      <c r="AK1024" s="62"/>
      <c r="AL1024" s="62"/>
      <c r="AM1024" s="62"/>
      <c r="AN1024" s="62"/>
      <c r="AO1024" s="62"/>
      <c r="AP1024" s="62"/>
      <c r="AQ1024" s="62"/>
      <c r="AR1024" s="62"/>
      <c r="AS1024" s="62"/>
      <c r="AT1024" s="62"/>
      <c r="AU1024" s="62"/>
      <c r="AV1024" s="62"/>
      <c r="AW1024" s="62"/>
      <c r="AX1024" s="62"/>
      <c r="AY1024" s="62"/>
      <c r="AZ1024" s="62"/>
      <c r="BA1024" s="62"/>
      <c r="BB1024" s="62"/>
      <c r="BC1024" s="62"/>
      <c r="BD1024" s="62"/>
      <c r="BE1024" s="62"/>
      <c r="BF1024" s="62"/>
      <c r="BG1024" s="62"/>
      <c r="BH1024" s="62"/>
      <c r="BI1024" s="62"/>
      <c r="BJ1024" s="62"/>
      <c r="BK1024" s="62"/>
      <c r="BL1024" s="62"/>
      <c r="BM1024" s="62"/>
      <c r="BN1024" s="62"/>
      <c r="BO1024" s="62"/>
      <c r="BP1024" s="62"/>
      <c r="BQ1024" s="62"/>
      <c r="BR1024" s="62"/>
      <c r="BS1024" s="62"/>
      <c r="BT1024" s="62"/>
      <c r="BU1024" s="62"/>
      <c r="BV1024" s="62"/>
      <c r="BW1024" s="62"/>
      <c r="BX1024" s="62"/>
      <c r="BY1024" s="62"/>
      <c r="BZ1024" s="62"/>
      <c r="CA1024" s="62"/>
      <c r="CB1024" s="62"/>
      <c r="CC1024" s="62"/>
      <c r="CD1024" s="62"/>
      <c r="CE1024" s="62"/>
      <c r="CF1024" s="62"/>
      <c r="CG1024" s="62"/>
      <c r="CH1024" s="62"/>
      <c r="CI1024" s="62"/>
      <c r="CJ1024" s="62"/>
      <c r="CK1024" s="62"/>
      <c r="CL1024" s="62"/>
    </row>
    <row r="1025" spans="1:90" s="251" customFormat="1" ht="15" customHeight="1">
      <c r="A1025" s="617"/>
      <c r="B1025" s="577"/>
      <c r="C1025" s="578"/>
      <c r="D1025" s="577"/>
      <c r="E1025" s="578"/>
      <c r="F1025" s="582"/>
      <c r="G1025" s="13">
        <v>36</v>
      </c>
      <c r="H1025" s="296"/>
      <c r="I1025" s="6">
        <v>4299</v>
      </c>
      <c r="J1025" s="6">
        <f t="shared" si="253"/>
        <v>0</v>
      </c>
      <c r="K1025" s="332">
        <f>Итого!$B$17</f>
        <v>0</v>
      </c>
      <c r="L1025" s="8">
        <f t="shared" si="254"/>
        <v>4299</v>
      </c>
      <c r="M1025" s="8">
        <f t="shared" si="255"/>
        <v>0</v>
      </c>
      <c r="N1025" s="62"/>
      <c r="O1025" s="62"/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2"/>
      <c r="AC1025" s="62"/>
      <c r="AD1025" s="62"/>
      <c r="AE1025" s="62"/>
      <c r="AF1025" s="62"/>
      <c r="AG1025" s="62"/>
      <c r="AH1025" s="62"/>
      <c r="AI1025" s="62"/>
      <c r="AJ1025" s="62"/>
      <c r="AK1025" s="62"/>
      <c r="AL1025" s="62"/>
      <c r="AM1025" s="62"/>
      <c r="AN1025" s="62"/>
      <c r="AO1025" s="62"/>
      <c r="AP1025" s="62"/>
      <c r="AQ1025" s="62"/>
      <c r="AR1025" s="62"/>
      <c r="AS1025" s="62"/>
      <c r="AT1025" s="62"/>
      <c r="AU1025" s="62"/>
      <c r="AV1025" s="62"/>
      <c r="AW1025" s="62"/>
      <c r="AX1025" s="62"/>
      <c r="AY1025" s="62"/>
      <c r="AZ1025" s="62"/>
      <c r="BA1025" s="62"/>
      <c r="BB1025" s="62"/>
      <c r="BC1025" s="62"/>
      <c r="BD1025" s="62"/>
      <c r="BE1025" s="62"/>
      <c r="BF1025" s="62"/>
      <c r="BG1025" s="62"/>
      <c r="BH1025" s="62"/>
      <c r="BI1025" s="62"/>
      <c r="BJ1025" s="62"/>
      <c r="BK1025" s="62"/>
      <c r="BL1025" s="62"/>
      <c r="BM1025" s="62"/>
      <c r="BN1025" s="62"/>
      <c r="BO1025" s="62"/>
      <c r="BP1025" s="62"/>
      <c r="BQ1025" s="62"/>
      <c r="BR1025" s="62"/>
      <c r="BS1025" s="62"/>
      <c r="BT1025" s="62"/>
      <c r="BU1025" s="62"/>
      <c r="BV1025" s="62"/>
      <c r="BW1025" s="62"/>
      <c r="BX1025" s="62"/>
      <c r="BY1025" s="62"/>
      <c r="BZ1025" s="62"/>
      <c r="CA1025" s="62"/>
      <c r="CB1025" s="62"/>
      <c r="CC1025" s="62"/>
      <c r="CD1025" s="62"/>
      <c r="CE1025" s="62"/>
      <c r="CF1025" s="62"/>
      <c r="CG1025" s="62"/>
      <c r="CH1025" s="62"/>
      <c r="CI1025" s="62"/>
      <c r="CJ1025" s="62"/>
      <c r="CK1025" s="62"/>
      <c r="CL1025" s="62"/>
    </row>
    <row r="1026" spans="1:90" s="251" customFormat="1" ht="15" customHeight="1">
      <c r="A1026" s="617"/>
      <c r="B1026" s="577"/>
      <c r="C1026" s="578"/>
      <c r="D1026" s="577"/>
      <c r="E1026" s="578"/>
      <c r="F1026" s="582"/>
      <c r="G1026" s="13">
        <v>38</v>
      </c>
      <c r="H1026" s="296"/>
      <c r="I1026" s="6">
        <v>4299</v>
      </c>
      <c r="J1026" s="6">
        <f t="shared" si="253"/>
        <v>0</v>
      </c>
      <c r="K1026" s="332">
        <f>Итого!$B$17</f>
        <v>0</v>
      </c>
      <c r="L1026" s="8">
        <f t="shared" si="254"/>
        <v>4299</v>
      </c>
      <c r="M1026" s="8">
        <f t="shared" si="255"/>
        <v>0</v>
      </c>
      <c r="N1026" s="62"/>
      <c r="O1026" s="62"/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2"/>
      <c r="AC1026" s="62"/>
      <c r="AD1026" s="62"/>
      <c r="AE1026" s="62"/>
      <c r="AF1026" s="62"/>
      <c r="AG1026" s="62"/>
      <c r="AH1026" s="62"/>
      <c r="AI1026" s="62"/>
      <c r="AJ1026" s="62"/>
      <c r="AK1026" s="62"/>
      <c r="AL1026" s="62"/>
      <c r="AM1026" s="62"/>
      <c r="AN1026" s="62"/>
      <c r="AO1026" s="62"/>
      <c r="AP1026" s="62"/>
      <c r="AQ1026" s="62"/>
      <c r="AR1026" s="62"/>
      <c r="AS1026" s="62"/>
      <c r="AT1026" s="62"/>
      <c r="AU1026" s="62"/>
      <c r="AV1026" s="62"/>
      <c r="AW1026" s="62"/>
      <c r="AX1026" s="62"/>
      <c r="AY1026" s="62"/>
      <c r="AZ1026" s="62"/>
      <c r="BA1026" s="62"/>
      <c r="BB1026" s="62"/>
      <c r="BC1026" s="62"/>
      <c r="BD1026" s="62"/>
      <c r="BE1026" s="62"/>
      <c r="BF1026" s="62"/>
      <c r="BG1026" s="62"/>
      <c r="BH1026" s="62"/>
      <c r="BI1026" s="62"/>
      <c r="BJ1026" s="62"/>
      <c r="BK1026" s="62"/>
      <c r="BL1026" s="62"/>
      <c r="BM1026" s="62"/>
      <c r="BN1026" s="62"/>
      <c r="BO1026" s="62"/>
      <c r="BP1026" s="62"/>
      <c r="BQ1026" s="62"/>
      <c r="BR1026" s="62"/>
      <c r="BS1026" s="62"/>
      <c r="BT1026" s="62"/>
      <c r="BU1026" s="62"/>
      <c r="BV1026" s="62"/>
      <c r="BW1026" s="62"/>
      <c r="BX1026" s="62"/>
      <c r="BY1026" s="62"/>
      <c r="BZ1026" s="62"/>
      <c r="CA1026" s="62"/>
      <c r="CB1026" s="62"/>
      <c r="CC1026" s="62"/>
      <c r="CD1026" s="62"/>
      <c r="CE1026" s="62"/>
      <c r="CF1026" s="62"/>
      <c r="CG1026" s="62"/>
      <c r="CH1026" s="62"/>
      <c r="CI1026" s="62"/>
      <c r="CJ1026" s="62"/>
      <c r="CK1026" s="62"/>
      <c r="CL1026" s="62"/>
    </row>
    <row r="1027" spans="1:90" s="251" customFormat="1" ht="15" customHeight="1">
      <c r="A1027" s="617"/>
      <c r="B1027" s="577"/>
      <c r="C1027" s="578"/>
      <c r="D1027" s="577"/>
      <c r="E1027" s="578"/>
      <c r="F1027" s="582"/>
      <c r="G1027" s="13">
        <v>40</v>
      </c>
      <c r="H1027" s="296"/>
      <c r="I1027" s="6">
        <v>4299</v>
      </c>
      <c r="J1027" s="6">
        <f t="shared" si="253"/>
        <v>0</v>
      </c>
      <c r="K1027" s="332">
        <f>Итого!$B$17</f>
        <v>0</v>
      </c>
      <c r="L1027" s="8">
        <f t="shared" si="254"/>
        <v>4299</v>
      </c>
      <c r="M1027" s="8">
        <f t="shared" si="255"/>
        <v>0</v>
      </c>
      <c r="N1027" s="62"/>
      <c r="O1027" s="62"/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62"/>
      <c r="AC1027" s="62"/>
      <c r="AD1027" s="62"/>
      <c r="AE1027" s="62"/>
      <c r="AF1027" s="62"/>
      <c r="AG1027" s="62"/>
      <c r="AH1027" s="62"/>
      <c r="AI1027" s="62"/>
      <c r="AJ1027" s="62"/>
      <c r="AK1027" s="62"/>
      <c r="AL1027" s="62"/>
      <c r="AM1027" s="62"/>
      <c r="AN1027" s="62"/>
      <c r="AO1027" s="62"/>
      <c r="AP1027" s="62"/>
      <c r="AQ1027" s="62"/>
      <c r="AR1027" s="62"/>
      <c r="AS1027" s="62"/>
      <c r="AT1027" s="62"/>
      <c r="AU1027" s="62"/>
      <c r="AV1027" s="62"/>
      <c r="AW1027" s="62"/>
      <c r="AX1027" s="62"/>
      <c r="AY1027" s="62"/>
      <c r="AZ1027" s="62"/>
      <c r="BA1027" s="62"/>
      <c r="BB1027" s="62"/>
      <c r="BC1027" s="62"/>
      <c r="BD1027" s="62"/>
      <c r="BE1027" s="62"/>
      <c r="BF1027" s="62"/>
      <c r="BG1027" s="62"/>
      <c r="BH1027" s="62"/>
      <c r="BI1027" s="62"/>
      <c r="BJ1027" s="62"/>
      <c r="BK1027" s="62"/>
      <c r="BL1027" s="62"/>
      <c r="BM1027" s="62"/>
      <c r="BN1027" s="62"/>
      <c r="BO1027" s="62"/>
      <c r="BP1027" s="62"/>
      <c r="BQ1027" s="62"/>
      <c r="BR1027" s="62"/>
      <c r="BS1027" s="62"/>
      <c r="BT1027" s="62"/>
      <c r="BU1027" s="62"/>
      <c r="BV1027" s="62"/>
      <c r="BW1027" s="62"/>
      <c r="BX1027" s="62"/>
      <c r="BY1027" s="62"/>
      <c r="BZ1027" s="62"/>
      <c r="CA1027" s="62"/>
      <c r="CB1027" s="62"/>
      <c r="CC1027" s="62"/>
      <c r="CD1027" s="62"/>
      <c r="CE1027" s="62"/>
      <c r="CF1027" s="62"/>
      <c r="CG1027" s="62"/>
      <c r="CH1027" s="62"/>
      <c r="CI1027" s="62"/>
      <c r="CJ1027" s="62"/>
      <c r="CK1027" s="62"/>
      <c r="CL1027" s="62"/>
    </row>
    <row r="1028" spans="1:90" s="251" customFormat="1" ht="15" customHeight="1">
      <c r="A1028" s="617"/>
      <c r="B1028" s="577"/>
      <c r="C1028" s="578"/>
      <c r="D1028" s="577"/>
      <c r="E1028" s="578"/>
      <c r="F1028" s="582"/>
      <c r="G1028" s="13">
        <v>42</v>
      </c>
      <c r="H1028" s="296"/>
      <c r="I1028" s="6">
        <v>4299</v>
      </c>
      <c r="J1028" s="6">
        <f t="shared" si="253"/>
        <v>0</v>
      </c>
      <c r="K1028" s="332">
        <f>Итого!$B$17</f>
        <v>0</v>
      </c>
      <c r="L1028" s="8">
        <f t="shared" si="254"/>
        <v>4299</v>
      </c>
      <c r="M1028" s="8">
        <f t="shared" si="255"/>
        <v>0</v>
      </c>
      <c r="N1028" s="62"/>
      <c r="O1028" s="62"/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2"/>
      <c r="AC1028" s="62"/>
      <c r="AD1028" s="62"/>
      <c r="AE1028" s="62"/>
      <c r="AF1028" s="62"/>
      <c r="AG1028" s="62"/>
      <c r="AH1028" s="62"/>
      <c r="AI1028" s="62"/>
      <c r="AJ1028" s="62"/>
      <c r="AK1028" s="62"/>
      <c r="AL1028" s="62"/>
      <c r="AM1028" s="62"/>
      <c r="AN1028" s="62"/>
      <c r="AO1028" s="62"/>
      <c r="AP1028" s="62"/>
      <c r="AQ1028" s="62"/>
      <c r="AR1028" s="62"/>
      <c r="AS1028" s="62"/>
      <c r="AT1028" s="62"/>
      <c r="AU1028" s="62"/>
      <c r="AV1028" s="62"/>
      <c r="AW1028" s="62"/>
      <c r="AX1028" s="62"/>
      <c r="AY1028" s="62"/>
      <c r="AZ1028" s="62"/>
      <c r="BA1028" s="62"/>
      <c r="BB1028" s="62"/>
      <c r="BC1028" s="62"/>
      <c r="BD1028" s="62"/>
      <c r="BE1028" s="62"/>
      <c r="BF1028" s="62"/>
      <c r="BG1028" s="62"/>
      <c r="BH1028" s="62"/>
      <c r="BI1028" s="62"/>
      <c r="BJ1028" s="62"/>
      <c r="BK1028" s="62"/>
      <c r="BL1028" s="62"/>
      <c r="BM1028" s="62"/>
      <c r="BN1028" s="62"/>
      <c r="BO1028" s="62"/>
      <c r="BP1028" s="62"/>
      <c r="BQ1028" s="62"/>
      <c r="BR1028" s="62"/>
      <c r="BS1028" s="62"/>
      <c r="BT1028" s="62"/>
      <c r="BU1028" s="62"/>
      <c r="BV1028" s="62"/>
      <c r="BW1028" s="62"/>
      <c r="BX1028" s="62"/>
      <c r="BY1028" s="62"/>
      <c r="BZ1028" s="62"/>
      <c r="CA1028" s="62"/>
      <c r="CB1028" s="62"/>
      <c r="CC1028" s="62"/>
      <c r="CD1028" s="62"/>
      <c r="CE1028" s="62"/>
      <c r="CF1028" s="62"/>
      <c r="CG1028" s="62"/>
      <c r="CH1028" s="62"/>
      <c r="CI1028" s="62"/>
      <c r="CJ1028" s="62"/>
      <c r="CK1028" s="62"/>
      <c r="CL1028" s="62"/>
    </row>
    <row r="1029" spans="1:90" s="251" customFormat="1" ht="15" customHeight="1">
      <c r="A1029" s="617"/>
      <c r="B1029" s="577"/>
      <c r="C1029" s="578"/>
      <c r="D1029" s="577"/>
      <c r="E1029" s="578"/>
      <c r="F1029" s="582"/>
      <c r="G1029" s="13">
        <v>44</v>
      </c>
      <c r="H1029" s="296"/>
      <c r="I1029" s="6">
        <v>4299</v>
      </c>
      <c r="J1029" s="6">
        <f t="shared" si="253"/>
        <v>0</v>
      </c>
      <c r="K1029" s="332">
        <f>Итого!$B$17</f>
        <v>0</v>
      </c>
      <c r="L1029" s="8">
        <f t="shared" si="254"/>
        <v>4299</v>
      </c>
      <c r="M1029" s="8">
        <f t="shared" si="255"/>
        <v>0</v>
      </c>
      <c r="N1029" s="62"/>
      <c r="O1029" s="62"/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2"/>
      <c r="AC1029" s="62"/>
      <c r="AD1029" s="62"/>
      <c r="AE1029" s="62"/>
      <c r="AF1029" s="62"/>
      <c r="AG1029" s="62"/>
      <c r="AH1029" s="62"/>
      <c r="AI1029" s="62"/>
      <c r="AJ1029" s="62"/>
      <c r="AK1029" s="62"/>
      <c r="AL1029" s="62"/>
      <c r="AM1029" s="62"/>
      <c r="AN1029" s="62"/>
      <c r="AO1029" s="62"/>
      <c r="AP1029" s="62"/>
      <c r="AQ1029" s="62"/>
      <c r="AR1029" s="62"/>
      <c r="AS1029" s="62"/>
      <c r="AT1029" s="62"/>
      <c r="AU1029" s="62"/>
      <c r="AV1029" s="62"/>
      <c r="AW1029" s="62"/>
      <c r="AX1029" s="62"/>
      <c r="AY1029" s="62"/>
      <c r="AZ1029" s="62"/>
      <c r="BA1029" s="62"/>
      <c r="BB1029" s="62"/>
      <c r="BC1029" s="62"/>
      <c r="BD1029" s="62"/>
      <c r="BE1029" s="62"/>
      <c r="BF1029" s="62"/>
      <c r="BG1029" s="62"/>
      <c r="BH1029" s="62"/>
      <c r="BI1029" s="62"/>
      <c r="BJ1029" s="62"/>
      <c r="BK1029" s="62"/>
      <c r="BL1029" s="62"/>
      <c r="BM1029" s="62"/>
      <c r="BN1029" s="62"/>
      <c r="BO1029" s="62"/>
      <c r="BP1029" s="62"/>
      <c r="BQ1029" s="62"/>
      <c r="BR1029" s="62"/>
      <c r="BS1029" s="62"/>
      <c r="BT1029" s="62"/>
      <c r="BU1029" s="62"/>
      <c r="BV1029" s="62"/>
      <c r="BW1029" s="62"/>
      <c r="BX1029" s="62"/>
      <c r="BY1029" s="62"/>
      <c r="BZ1029" s="62"/>
      <c r="CA1029" s="62"/>
      <c r="CB1029" s="62"/>
      <c r="CC1029" s="62"/>
      <c r="CD1029" s="62"/>
      <c r="CE1029" s="62"/>
      <c r="CF1029" s="62"/>
      <c r="CG1029" s="62"/>
      <c r="CH1029" s="62"/>
      <c r="CI1029" s="62"/>
      <c r="CJ1029" s="62"/>
      <c r="CK1029" s="62"/>
      <c r="CL1029" s="62"/>
    </row>
    <row r="1030" spans="1:90" s="251" customFormat="1" ht="15" customHeight="1">
      <c r="A1030" s="617"/>
      <c r="B1030" s="577"/>
      <c r="C1030" s="578"/>
      <c r="D1030" s="577"/>
      <c r="E1030" s="578"/>
      <c r="F1030" s="582"/>
      <c r="G1030" s="13">
        <v>46</v>
      </c>
      <c r="H1030" s="296"/>
      <c r="I1030" s="6">
        <v>4299</v>
      </c>
      <c r="J1030" s="6">
        <f t="shared" si="253"/>
        <v>0</v>
      </c>
      <c r="K1030" s="332">
        <f>Итого!$B$17</f>
        <v>0</v>
      </c>
      <c r="L1030" s="8">
        <f t="shared" si="254"/>
        <v>4299</v>
      </c>
      <c r="M1030" s="8">
        <f t="shared" si="255"/>
        <v>0</v>
      </c>
      <c r="N1030" s="62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2"/>
      <c r="AC1030" s="62"/>
      <c r="AD1030" s="62"/>
      <c r="AE1030" s="62"/>
      <c r="AF1030" s="62"/>
      <c r="AG1030" s="62"/>
      <c r="AH1030" s="62"/>
      <c r="AI1030" s="62"/>
      <c r="AJ1030" s="62"/>
      <c r="AK1030" s="62"/>
      <c r="AL1030" s="62"/>
      <c r="AM1030" s="62"/>
      <c r="AN1030" s="62"/>
      <c r="AO1030" s="62"/>
      <c r="AP1030" s="62"/>
      <c r="AQ1030" s="62"/>
      <c r="AR1030" s="62"/>
      <c r="AS1030" s="62"/>
      <c r="AT1030" s="62"/>
      <c r="AU1030" s="62"/>
      <c r="AV1030" s="62"/>
      <c r="AW1030" s="62"/>
      <c r="AX1030" s="62"/>
      <c r="AY1030" s="62"/>
      <c r="AZ1030" s="62"/>
      <c r="BA1030" s="62"/>
      <c r="BB1030" s="62"/>
      <c r="BC1030" s="62"/>
      <c r="BD1030" s="62"/>
      <c r="BE1030" s="62"/>
      <c r="BF1030" s="62"/>
      <c r="BG1030" s="62"/>
      <c r="BH1030" s="62"/>
      <c r="BI1030" s="62"/>
      <c r="BJ1030" s="62"/>
      <c r="BK1030" s="62"/>
      <c r="BL1030" s="62"/>
      <c r="BM1030" s="62"/>
      <c r="BN1030" s="62"/>
      <c r="BO1030" s="62"/>
      <c r="BP1030" s="62"/>
      <c r="BQ1030" s="62"/>
      <c r="BR1030" s="62"/>
      <c r="BS1030" s="62"/>
      <c r="BT1030" s="62"/>
      <c r="BU1030" s="62"/>
      <c r="BV1030" s="62"/>
      <c r="BW1030" s="62"/>
      <c r="BX1030" s="62"/>
      <c r="BY1030" s="62"/>
      <c r="BZ1030" s="62"/>
      <c r="CA1030" s="62"/>
      <c r="CB1030" s="62"/>
      <c r="CC1030" s="62"/>
      <c r="CD1030" s="62"/>
      <c r="CE1030" s="62"/>
      <c r="CF1030" s="62"/>
      <c r="CG1030" s="62"/>
      <c r="CH1030" s="62"/>
      <c r="CI1030" s="62"/>
      <c r="CJ1030" s="62"/>
      <c r="CK1030" s="62"/>
      <c r="CL1030" s="62"/>
    </row>
    <row r="1031" spans="1:90" s="251" customFormat="1" ht="15" customHeight="1">
      <c r="A1031" s="617"/>
      <c r="B1031" s="577"/>
      <c r="C1031" s="578"/>
      <c r="D1031" s="577"/>
      <c r="E1031" s="578"/>
      <c r="F1031" s="582"/>
      <c r="G1031" s="13">
        <v>48</v>
      </c>
      <c r="H1031" s="296"/>
      <c r="I1031" s="6">
        <v>4299</v>
      </c>
      <c r="J1031" s="6">
        <f t="shared" si="253"/>
        <v>0</v>
      </c>
      <c r="K1031" s="332">
        <f>Итого!$B$17</f>
        <v>0</v>
      </c>
      <c r="L1031" s="8">
        <f t="shared" si="254"/>
        <v>4299</v>
      </c>
      <c r="M1031" s="8">
        <f t="shared" si="255"/>
        <v>0</v>
      </c>
      <c r="N1031" s="62"/>
      <c r="O1031" s="62"/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2"/>
      <c r="AC1031" s="62"/>
      <c r="AD1031" s="62"/>
      <c r="AE1031" s="62"/>
      <c r="AF1031" s="62"/>
      <c r="AG1031" s="62"/>
      <c r="AH1031" s="62"/>
      <c r="AI1031" s="62"/>
      <c r="AJ1031" s="62"/>
      <c r="AK1031" s="62"/>
      <c r="AL1031" s="62"/>
      <c r="AM1031" s="62"/>
      <c r="AN1031" s="62"/>
      <c r="AO1031" s="62"/>
      <c r="AP1031" s="62"/>
      <c r="AQ1031" s="62"/>
      <c r="AR1031" s="62"/>
      <c r="AS1031" s="62"/>
      <c r="AT1031" s="62"/>
      <c r="AU1031" s="62"/>
      <c r="AV1031" s="62"/>
      <c r="AW1031" s="62"/>
      <c r="AX1031" s="62"/>
      <c r="AY1031" s="62"/>
      <c r="AZ1031" s="62"/>
      <c r="BA1031" s="62"/>
      <c r="BB1031" s="62"/>
      <c r="BC1031" s="62"/>
      <c r="BD1031" s="62"/>
      <c r="BE1031" s="62"/>
      <c r="BF1031" s="62"/>
      <c r="BG1031" s="62"/>
      <c r="BH1031" s="62"/>
      <c r="BI1031" s="62"/>
      <c r="BJ1031" s="62"/>
      <c r="BK1031" s="62"/>
      <c r="BL1031" s="62"/>
      <c r="BM1031" s="62"/>
      <c r="BN1031" s="62"/>
      <c r="BO1031" s="62"/>
      <c r="BP1031" s="62"/>
      <c r="BQ1031" s="62"/>
      <c r="BR1031" s="62"/>
      <c r="BS1031" s="62"/>
      <c r="BT1031" s="62"/>
      <c r="BU1031" s="62"/>
      <c r="BV1031" s="62"/>
      <c r="BW1031" s="62"/>
      <c r="BX1031" s="62"/>
      <c r="BY1031" s="62"/>
      <c r="BZ1031" s="62"/>
      <c r="CA1031" s="62"/>
      <c r="CB1031" s="62"/>
      <c r="CC1031" s="62"/>
      <c r="CD1031" s="62"/>
      <c r="CE1031" s="62"/>
      <c r="CF1031" s="62"/>
      <c r="CG1031" s="62"/>
      <c r="CH1031" s="62"/>
      <c r="CI1031" s="62"/>
      <c r="CJ1031" s="62"/>
      <c r="CK1031" s="62"/>
      <c r="CL1031" s="62"/>
    </row>
    <row r="1032" spans="1:90" s="251" customFormat="1" ht="15" customHeight="1">
      <c r="A1032" s="617"/>
      <c r="B1032" s="577"/>
      <c r="C1032" s="578"/>
      <c r="D1032" s="577"/>
      <c r="E1032" s="578"/>
      <c r="F1032" s="582"/>
      <c r="G1032" s="13">
        <v>50</v>
      </c>
      <c r="H1032" s="296"/>
      <c r="I1032" s="6">
        <v>4299</v>
      </c>
      <c r="J1032" s="6">
        <f t="shared" si="253"/>
        <v>0</v>
      </c>
      <c r="K1032" s="332">
        <f>Итого!$B$17</f>
        <v>0</v>
      </c>
      <c r="L1032" s="8">
        <f t="shared" si="254"/>
        <v>4299</v>
      </c>
      <c r="M1032" s="8">
        <f t="shared" si="255"/>
        <v>0</v>
      </c>
      <c r="N1032" s="62"/>
      <c r="O1032" s="62"/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62"/>
      <c r="AC1032" s="62"/>
      <c r="AD1032" s="62"/>
      <c r="AE1032" s="62"/>
      <c r="AF1032" s="62"/>
      <c r="AG1032" s="62"/>
      <c r="AH1032" s="62"/>
      <c r="AI1032" s="62"/>
      <c r="AJ1032" s="62"/>
      <c r="AK1032" s="62"/>
      <c r="AL1032" s="62"/>
      <c r="AM1032" s="62"/>
      <c r="AN1032" s="62"/>
      <c r="AO1032" s="62"/>
      <c r="AP1032" s="62"/>
      <c r="AQ1032" s="62"/>
      <c r="AR1032" s="62"/>
      <c r="AS1032" s="62"/>
      <c r="AT1032" s="62"/>
      <c r="AU1032" s="62"/>
      <c r="AV1032" s="62"/>
      <c r="AW1032" s="62"/>
      <c r="AX1032" s="62"/>
      <c r="AY1032" s="62"/>
      <c r="AZ1032" s="62"/>
      <c r="BA1032" s="62"/>
      <c r="BB1032" s="62"/>
      <c r="BC1032" s="62"/>
      <c r="BD1032" s="62"/>
      <c r="BE1032" s="62"/>
      <c r="BF1032" s="62"/>
      <c r="BG1032" s="62"/>
      <c r="BH1032" s="62"/>
      <c r="BI1032" s="62"/>
      <c r="BJ1032" s="62"/>
      <c r="BK1032" s="62"/>
      <c r="BL1032" s="62"/>
      <c r="BM1032" s="62"/>
      <c r="BN1032" s="62"/>
      <c r="BO1032" s="62"/>
      <c r="BP1032" s="62"/>
      <c r="BQ1032" s="62"/>
      <c r="BR1032" s="62"/>
      <c r="BS1032" s="62"/>
      <c r="BT1032" s="62"/>
      <c r="BU1032" s="62"/>
      <c r="BV1032" s="62"/>
      <c r="BW1032" s="62"/>
      <c r="BX1032" s="62"/>
      <c r="BY1032" s="62"/>
      <c r="BZ1032" s="62"/>
      <c r="CA1032" s="62"/>
      <c r="CB1032" s="62"/>
      <c r="CC1032" s="62"/>
      <c r="CD1032" s="62"/>
      <c r="CE1032" s="62"/>
      <c r="CF1032" s="62"/>
      <c r="CG1032" s="62"/>
      <c r="CH1032" s="62"/>
      <c r="CI1032" s="62"/>
      <c r="CJ1032" s="62"/>
      <c r="CK1032" s="62"/>
      <c r="CL1032" s="62"/>
    </row>
    <row r="1033" spans="1:90" s="247" customFormat="1" ht="15" customHeight="1">
      <c r="A1033" s="618"/>
      <c r="B1033" s="579"/>
      <c r="C1033" s="580"/>
      <c r="D1033" s="579"/>
      <c r="E1033" s="580"/>
      <c r="F1033" s="583"/>
      <c r="G1033" s="13">
        <v>52</v>
      </c>
      <c r="H1033" s="296"/>
      <c r="I1033" s="6">
        <v>4299</v>
      </c>
      <c r="J1033" s="6">
        <f t="shared" si="253"/>
        <v>0</v>
      </c>
      <c r="K1033" s="332">
        <f>Итого!$B$17</f>
        <v>0</v>
      </c>
      <c r="L1033" s="8">
        <f t="shared" si="254"/>
        <v>4299</v>
      </c>
      <c r="M1033" s="8">
        <f t="shared" si="255"/>
        <v>0</v>
      </c>
      <c r="N1033" s="62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2"/>
      <c r="AC1033" s="62"/>
      <c r="AD1033" s="62"/>
      <c r="AE1033" s="62"/>
      <c r="AF1033" s="62"/>
      <c r="AG1033" s="62"/>
      <c r="AH1033" s="62"/>
      <c r="AI1033" s="62"/>
      <c r="AJ1033" s="62"/>
      <c r="AK1033" s="62"/>
      <c r="AL1033" s="62"/>
      <c r="AM1033" s="62"/>
      <c r="AN1033" s="62"/>
      <c r="AO1033" s="62"/>
      <c r="AP1033" s="62"/>
      <c r="AQ1033" s="62"/>
      <c r="AR1033" s="62"/>
      <c r="AS1033" s="62"/>
      <c r="AT1033" s="62"/>
      <c r="AU1033" s="62"/>
      <c r="AV1033" s="62"/>
      <c r="AW1033" s="62"/>
      <c r="AX1033" s="62"/>
      <c r="AY1033" s="62"/>
      <c r="AZ1033" s="62"/>
      <c r="BA1033" s="62"/>
      <c r="BB1033" s="62"/>
      <c r="BC1033" s="62"/>
      <c r="BD1033" s="62"/>
      <c r="BE1033" s="62"/>
      <c r="BF1033" s="62"/>
      <c r="BG1033" s="62"/>
      <c r="BH1033" s="62"/>
      <c r="BI1033" s="62"/>
      <c r="BJ1033" s="62"/>
      <c r="BK1033" s="62"/>
      <c r="BL1033" s="62"/>
      <c r="BM1033" s="62"/>
      <c r="BN1033" s="62"/>
      <c r="BO1033" s="62"/>
      <c r="BP1033" s="62"/>
      <c r="BQ1033" s="62"/>
      <c r="BR1033" s="62"/>
      <c r="BS1033" s="62"/>
      <c r="BT1033" s="62"/>
      <c r="BU1033" s="62"/>
      <c r="BV1033" s="62"/>
      <c r="BW1033" s="62"/>
      <c r="BX1033" s="62"/>
      <c r="BY1033" s="62"/>
      <c r="BZ1033" s="62"/>
      <c r="CA1033" s="62"/>
      <c r="CB1033" s="62"/>
      <c r="CC1033" s="62"/>
      <c r="CD1033" s="62"/>
      <c r="CE1033" s="62"/>
      <c r="CF1033" s="62"/>
      <c r="CG1033" s="62"/>
      <c r="CH1033" s="62"/>
      <c r="CI1033" s="62"/>
      <c r="CJ1033" s="62"/>
      <c r="CK1033" s="62"/>
      <c r="CL1033" s="62"/>
    </row>
    <row r="1034" spans="1:90" s="247" customFormat="1" ht="15" customHeight="1">
      <c r="A1034" s="616" t="s">
        <v>631</v>
      </c>
      <c r="B1034" s="575" t="s">
        <v>632</v>
      </c>
      <c r="C1034" s="619"/>
      <c r="D1034" s="575" t="s">
        <v>601</v>
      </c>
      <c r="E1034" s="619"/>
      <c r="F1034" s="506"/>
      <c r="G1034" s="5"/>
      <c r="H1034" s="253">
        <f>SUM(H1035:H1044)</f>
        <v>0</v>
      </c>
      <c r="I1034" s="5"/>
      <c r="J1034" s="5">
        <f>SUM(J1035:J1044)</f>
        <v>0</v>
      </c>
      <c r="K1034" s="68"/>
      <c r="L1034" s="10"/>
      <c r="M1034" s="7">
        <f>SUM(M1035:M1044)</f>
        <v>0</v>
      </c>
      <c r="N1034" s="62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2"/>
      <c r="AC1034" s="62"/>
      <c r="AD1034" s="62"/>
      <c r="AE1034" s="62"/>
      <c r="AF1034" s="62"/>
      <c r="AG1034" s="62"/>
      <c r="AH1034" s="62"/>
      <c r="AI1034" s="62"/>
      <c r="AJ1034" s="62"/>
      <c r="AK1034" s="62"/>
      <c r="AL1034" s="62"/>
      <c r="AM1034" s="62"/>
      <c r="AN1034" s="62"/>
      <c r="AO1034" s="62"/>
      <c r="AP1034" s="62"/>
      <c r="AQ1034" s="62"/>
      <c r="AR1034" s="62"/>
      <c r="AS1034" s="62"/>
      <c r="AT1034" s="62"/>
      <c r="AU1034" s="62"/>
      <c r="AV1034" s="62"/>
      <c r="AW1034" s="62"/>
      <c r="AX1034" s="62"/>
      <c r="AY1034" s="62"/>
      <c r="AZ1034" s="62"/>
      <c r="BA1034" s="62"/>
      <c r="BB1034" s="62"/>
      <c r="BC1034" s="62"/>
      <c r="BD1034" s="62"/>
      <c r="BE1034" s="62"/>
      <c r="BF1034" s="62"/>
      <c r="BG1034" s="62"/>
      <c r="BH1034" s="62"/>
      <c r="BI1034" s="62"/>
      <c r="BJ1034" s="62"/>
      <c r="BK1034" s="62"/>
      <c r="BL1034" s="62"/>
      <c r="BM1034" s="62"/>
      <c r="BN1034" s="62"/>
      <c r="BO1034" s="62"/>
      <c r="BP1034" s="62"/>
      <c r="BQ1034" s="62"/>
      <c r="BR1034" s="62"/>
      <c r="BS1034" s="62"/>
      <c r="BT1034" s="62"/>
      <c r="BU1034" s="62"/>
      <c r="BV1034" s="62"/>
      <c r="BW1034" s="62"/>
      <c r="BX1034" s="62"/>
      <c r="BY1034" s="62"/>
      <c r="BZ1034" s="62"/>
      <c r="CA1034" s="62"/>
      <c r="CB1034" s="62"/>
      <c r="CC1034" s="62"/>
      <c r="CD1034" s="62"/>
      <c r="CE1034" s="62"/>
      <c r="CF1034" s="62"/>
      <c r="CG1034" s="62"/>
      <c r="CH1034" s="62"/>
      <c r="CI1034" s="62"/>
      <c r="CJ1034" s="62"/>
      <c r="CK1034" s="62"/>
      <c r="CL1034" s="62"/>
    </row>
    <row r="1035" spans="1:90" s="247" customFormat="1" ht="15" customHeight="1">
      <c r="A1035" s="617"/>
      <c r="B1035" s="577"/>
      <c r="C1035" s="578"/>
      <c r="D1035" s="577"/>
      <c r="E1035" s="578"/>
      <c r="F1035" s="582"/>
      <c r="G1035" s="13">
        <v>34</v>
      </c>
      <c r="H1035" s="296"/>
      <c r="I1035" s="6">
        <v>4299</v>
      </c>
      <c r="J1035" s="6">
        <f t="shared" ref="J1035:J1044" si="256">I1035*H1035</f>
        <v>0</v>
      </c>
      <c r="K1035" s="332">
        <f>Итого!$B$17</f>
        <v>0</v>
      </c>
      <c r="L1035" s="8">
        <f t="shared" ref="L1035:L1044" si="257">PRODUCT(I1035,1-K1035)</f>
        <v>4299</v>
      </c>
      <c r="M1035" s="8">
        <f t="shared" ref="M1035:M1044" si="258">L1035*H1035</f>
        <v>0</v>
      </c>
      <c r="N1035" s="62"/>
      <c r="O1035" s="62"/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2"/>
      <c r="AC1035" s="62"/>
      <c r="AD1035" s="62"/>
      <c r="AE1035" s="62"/>
      <c r="AF1035" s="62"/>
      <c r="AG1035" s="62"/>
      <c r="AH1035" s="62"/>
      <c r="AI1035" s="62"/>
      <c r="AJ1035" s="62"/>
      <c r="AK1035" s="62"/>
      <c r="AL1035" s="62"/>
      <c r="AM1035" s="62"/>
      <c r="AN1035" s="62"/>
      <c r="AO1035" s="62"/>
      <c r="AP1035" s="62"/>
      <c r="AQ1035" s="62"/>
      <c r="AR1035" s="62"/>
      <c r="AS1035" s="62"/>
      <c r="AT1035" s="62"/>
      <c r="AU1035" s="62"/>
      <c r="AV1035" s="62"/>
      <c r="AW1035" s="62"/>
      <c r="AX1035" s="62"/>
      <c r="AY1035" s="62"/>
      <c r="AZ1035" s="62"/>
      <c r="BA1035" s="62"/>
      <c r="BB1035" s="62"/>
      <c r="BC1035" s="62"/>
      <c r="BD1035" s="62"/>
      <c r="BE1035" s="62"/>
      <c r="BF1035" s="62"/>
      <c r="BG1035" s="62"/>
      <c r="BH1035" s="62"/>
      <c r="BI1035" s="62"/>
      <c r="BJ1035" s="62"/>
      <c r="BK1035" s="62"/>
      <c r="BL1035" s="62"/>
      <c r="BM1035" s="62"/>
      <c r="BN1035" s="62"/>
      <c r="BO1035" s="62"/>
      <c r="BP1035" s="62"/>
      <c r="BQ1035" s="62"/>
      <c r="BR1035" s="62"/>
      <c r="BS1035" s="62"/>
      <c r="BT1035" s="62"/>
      <c r="BU1035" s="62"/>
      <c r="BV1035" s="62"/>
      <c r="BW1035" s="62"/>
      <c r="BX1035" s="62"/>
      <c r="BY1035" s="62"/>
      <c r="BZ1035" s="62"/>
      <c r="CA1035" s="62"/>
      <c r="CB1035" s="62"/>
      <c r="CC1035" s="62"/>
      <c r="CD1035" s="62"/>
      <c r="CE1035" s="62"/>
      <c r="CF1035" s="62"/>
      <c r="CG1035" s="62"/>
      <c r="CH1035" s="62"/>
      <c r="CI1035" s="62"/>
      <c r="CJ1035" s="62"/>
      <c r="CK1035" s="62"/>
      <c r="CL1035" s="62"/>
    </row>
    <row r="1036" spans="1:90" s="247" customFormat="1" ht="15" customHeight="1">
      <c r="A1036" s="617"/>
      <c r="B1036" s="577"/>
      <c r="C1036" s="578"/>
      <c r="D1036" s="577"/>
      <c r="E1036" s="578"/>
      <c r="F1036" s="582"/>
      <c r="G1036" s="13">
        <v>36</v>
      </c>
      <c r="H1036" s="296"/>
      <c r="I1036" s="6">
        <v>4299</v>
      </c>
      <c r="J1036" s="6">
        <f t="shared" si="256"/>
        <v>0</v>
      </c>
      <c r="K1036" s="332">
        <f>Итого!$B$17</f>
        <v>0</v>
      </c>
      <c r="L1036" s="8">
        <f t="shared" si="257"/>
        <v>4299</v>
      </c>
      <c r="M1036" s="8">
        <f t="shared" si="258"/>
        <v>0</v>
      </c>
      <c r="N1036" s="62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2"/>
      <c r="AC1036" s="62"/>
      <c r="AD1036" s="62"/>
      <c r="AE1036" s="62"/>
      <c r="AF1036" s="62"/>
      <c r="AG1036" s="62"/>
      <c r="AH1036" s="62"/>
      <c r="AI1036" s="62"/>
      <c r="AJ1036" s="62"/>
      <c r="AK1036" s="62"/>
      <c r="AL1036" s="62"/>
      <c r="AM1036" s="62"/>
      <c r="AN1036" s="62"/>
      <c r="AO1036" s="62"/>
      <c r="AP1036" s="62"/>
      <c r="AQ1036" s="62"/>
      <c r="AR1036" s="62"/>
      <c r="AS1036" s="62"/>
      <c r="AT1036" s="62"/>
      <c r="AU1036" s="62"/>
      <c r="AV1036" s="62"/>
      <c r="AW1036" s="62"/>
      <c r="AX1036" s="62"/>
      <c r="AY1036" s="62"/>
      <c r="AZ1036" s="62"/>
      <c r="BA1036" s="62"/>
      <c r="BB1036" s="62"/>
      <c r="BC1036" s="62"/>
      <c r="BD1036" s="62"/>
      <c r="BE1036" s="62"/>
      <c r="BF1036" s="62"/>
      <c r="BG1036" s="62"/>
      <c r="BH1036" s="62"/>
      <c r="BI1036" s="62"/>
      <c r="BJ1036" s="62"/>
      <c r="BK1036" s="62"/>
      <c r="BL1036" s="62"/>
      <c r="BM1036" s="62"/>
      <c r="BN1036" s="62"/>
      <c r="BO1036" s="62"/>
      <c r="BP1036" s="62"/>
      <c r="BQ1036" s="62"/>
      <c r="BR1036" s="62"/>
      <c r="BS1036" s="62"/>
      <c r="BT1036" s="62"/>
      <c r="BU1036" s="62"/>
      <c r="BV1036" s="62"/>
      <c r="BW1036" s="62"/>
      <c r="BX1036" s="62"/>
      <c r="BY1036" s="62"/>
      <c r="BZ1036" s="62"/>
      <c r="CA1036" s="62"/>
      <c r="CB1036" s="62"/>
      <c r="CC1036" s="62"/>
      <c r="CD1036" s="62"/>
      <c r="CE1036" s="62"/>
      <c r="CF1036" s="62"/>
      <c r="CG1036" s="62"/>
      <c r="CH1036" s="62"/>
      <c r="CI1036" s="62"/>
      <c r="CJ1036" s="62"/>
      <c r="CK1036" s="62"/>
      <c r="CL1036" s="62"/>
    </row>
    <row r="1037" spans="1:90" s="247" customFormat="1" ht="15" customHeight="1">
      <c r="A1037" s="617"/>
      <c r="B1037" s="577"/>
      <c r="C1037" s="578"/>
      <c r="D1037" s="577"/>
      <c r="E1037" s="578"/>
      <c r="F1037" s="582"/>
      <c r="G1037" s="13">
        <v>38</v>
      </c>
      <c r="H1037" s="296"/>
      <c r="I1037" s="6">
        <v>4299</v>
      </c>
      <c r="J1037" s="6">
        <f t="shared" si="256"/>
        <v>0</v>
      </c>
      <c r="K1037" s="332">
        <f>Итого!$B$17</f>
        <v>0</v>
      </c>
      <c r="L1037" s="8">
        <f t="shared" si="257"/>
        <v>4299</v>
      </c>
      <c r="M1037" s="8">
        <f t="shared" si="258"/>
        <v>0</v>
      </c>
      <c r="N1037" s="62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2"/>
      <c r="AC1037" s="62"/>
      <c r="AD1037" s="62"/>
      <c r="AE1037" s="62"/>
      <c r="AF1037" s="62"/>
      <c r="AG1037" s="62"/>
      <c r="AH1037" s="62"/>
      <c r="AI1037" s="62"/>
      <c r="AJ1037" s="62"/>
      <c r="AK1037" s="62"/>
      <c r="AL1037" s="62"/>
      <c r="AM1037" s="62"/>
      <c r="AN1037" s="62"/>
      <c r="AO1037" s="62"/>
      <c r="AP1037" s="62"/>
      <c r="AQ1037" s="62"/>
      <c r="AR1037" s="62"/>
      <c r="AS1037" s="62"/>
      <c r="AT1037" s="62"/>
      <c r="AU1037" s="62"/>
      <c r="AV1037" s="62"/>
      <c r="AW1037" s="62"/>
      <c r="AX1037" s="62"/>
      <c r="AY1037" s="62"/>
      <c r="AZ1037" s="62"/>
      <c r="BA1037" s="62"/>
      <c r="BB1037" s="62"/>
      <c r="BC1037" s="62"/>
      <c r="BD1037" s="62"/>
      <c r="BE1037" s="62"/>
      <c r="BF1037" s="62"/>
      <c r="BG1037" s="62"/>
      <c r="BH1037" s="62"/>
      <c r="BI1037" s="62"/>
      <c r="BJ1037" s="62"/>
      <c r="BK1037" s="62"/>
      <c r="BL1037" s="62"/>
      <c r="BM1037" s="62"/>
      <c r="BN1037" s="62"/>
      <c r="BO1037" s="62"/>
      <c r="BP1037" s="62"/>
      <c r="BQ1037" s="62"/>
      <c r="BR1037" s="62"/>
      <c r="BS1037" s="62"/>
      <c r="BT1037" s="62"/>
      <c r="BU1037" s="62"/>
      <c r="BV1037" s="62"/>
      <c r="BW1037" s="62"/>
      <c r="BX1037" s="62"/>
      <c r="BY1037" s="62"/>
      <c r="BZ1037" s="62"/>
      <c r="CA1037" s="62"/>
      <c r="CB1037" s="62"/>
      <c r="CC1037" s="62"/>
      <c r="CD1037" s="62"/>
      <c r="CE1037" s="62"/>
      <c r="CF1037" s="62"/>
      <c r="CG1037" s="62"/>
      <c r="CH1037" s="62"/>
      <c r="CI1037" s="62"/>
      <c r="CJ1037" s="62"/>
      <c r="CK1037" s="62"/>
      <c r="CL1037" s="62"/>
    </row>
    <row r="1038" spans="1:90" s="247" customFormat="1" ht="15" customHeight="1">
      <c r="A1038" s="617"/>
      <c r="B1038" s="577"/>
      <c r="C1038" s="578"/>
      <c r="D1038" s="577"/>
      <c r="E1038" s="578"/>
      <c r="F1038" s="582"/>
      <c r="G1038" s="13">
        <v>40</v>
      </c>
      <c r="H1038" s="296"/>
      <c r="I1038" s="6">
        <v>4299</v>
      </c>
      <c r="J1038" s="6">
        <f t="shared" si="256"/>
        <v>0</v>
      </c>
      <c r="K1038" s="332">
        <f>Итого!$B$17</f>
        <v>0</v>
      </c>
      <c r="L1038" s="8">
        <f t="shared" si="257"/>
        <v>4299</v>
      </c>
      <c r="M1038" s="8">
        <f t="shared" si="258"/>
        <v>0</v>
      </c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2"/>
      <c r="AC1038" s="62"/>
      <c r="AD1038" s="62"/>
      <c r="AE1038" s="62"/>
      <c r="AF1038" s="62"/>
      <c r="AG1038" s="62"/>
      <c r="AH1038" s="62"/>
      <c r="AI1038" s="62"/>
      <c r="AJ1038" s="62"/>
      <c r="AK1038" s="62"/>
      <c r="AL1038" s="62"/>
      <c r="AM1038" s="62"/>
      <c r="AN1038" s="62"/>
      <c r="AO1038" s="62"/>
      <c r="AP1038" s="62"/>
      <c r="AQ1038" s="62"/>
      <c r="AR1038" s="62"/>
      <c r="AS1038" s="62"/>
      <c r="AT1038" s="62"/>
      <c r="AU1038" s="62"/>
      <c r="AV1038" s="62"/>
      <c r="AW1038" s="62"/>
      <c r="AX1038" s="62"/>
      <c r="AY1038" s="62"/>
      <c r="AZ1038" s="62"/>
      <c r="BA1038" s="62"/>
      <c r="BB1038" s="62"/>
      <c r="BC1038" s="62"/>
      <c r="BD1038" s="62"/>
      <c r="BE1038" s="62"/>
      <c r="BF1038" s="62"/>
      <c r="BG1038" s="62"/>
      <c r="BH1038" s="62"/>
      <c r="BI1038" s="62"/>
      <c r="BJ1038" s="62"/>
      <c r="BK1038" s="62"/>
      <c r="BL1038" s="62"/>
      <c r="BM1038" s="62"/>
      <c r="BN1038" s="62"/>
      <c r="BO1038" s="62"/>
      <c r="BP1038" s="62"/>
      <c r="BQ1038" s="62"/>
      <c r="BR1038" s="62"/>
      <c r="BS1038" s="62"/>
      <c r="BT1038" s="62"/>
      <c r="BU1038" s="62"/>
      <c r="BV1038" s="62"/>
      <c r="BW1038" s="62"/>
      <c r="BX1038" s="62"/>
      <c r="BY1038" s="62"/>
      <c r="BZ1038" s="62"/>
      <c r="CA1038" s="62"/>
      <c r="CB1038" s="62"/>
      <c r="CC1038" s="62"/>
      <c r="CD1038" s="62"/>
      <c r="CE1038" s="62"/>
      <c r="CF1038" s="62"/>
      <c r="CG1038" s="62"/>
      <c r="CH1038" s="62"/>
      <c r="CI1038" s="62"/>
      <c r="CJ1038" s="62"/>
      <c r="CK1038" s="62"/>
      <c r="CL1038" s="62"/>
    </row>
    <row r="1039" spans="1:90" s="247" customFormat="1" ht="15" customHeight="1">
      <c r="A1039" s="617"/>
      <c r="B1039" s="577"/>
      <c r="C1039" s="578"/>
      <c r="D1039" s="577"/>
      <c r="E1039" s="578"/>
      <c r="F1039" s="582"/>
      <c r="G1039" s="13">
        <v>42</v>
      </c>
      <c r="H1039" s="296"/>
      <c r="I1039" s="6">
        <v>4299</v>
      </c>
      <c r="J1039" s="6">
        <f t="shared" si="256"/>
        <v>0</v>
      </c>
      <c r="K1039" s="332">
        <f>Итого!$B$17</f>
        <v>0</v>
      </c>
      <c r="L1039" s="8">
        <f t="shared" si="257"/>
        <v>4299</v>
      </c>
      <c r="M1039" s="8">
        <f t="shared" si="258"/>
        <v>0</v>
      </c>
      <c r="N1039" s="62"/>
      <c r="O1039" s="62"/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62"/>
      <c r="AC1039" s="62"/>
      <c r="AD1039" s="62"/>
      <c r="AE1039" s="62"/>
      <c r="AF1039" s="62"/>
      <c r="AG1039" s="62"/>
      <c r="AH1039" s="62"/>
      <c r="AI1039" s="62"/>
      <c r="AJ1039" s="62"/>
      <c r="AK1039" s="62"/>
      <c r="AL1039" s="62"/>
      <c r="AM1039" s="62"/>
      <c r="AN1039" s="62"/>
      <c r="AO1039" s="62"/>
      <c r="AP1039" s="62"/>
      <c r="AQ1039" s="62"/>
      <c r="AR1039" s="62"/>
      <c r="AS1039" s="62"/>
      <c r="AT1039" s="62"/>
      <c r="AU1039" s="62"/>
      <c r="AV1039" s="62"/>
      <c r="AW1039" s="62"/>
      <c r="AX1039" s="62"/>
      <c r="AY1039" s="62"/>
      <c r="AZ1039" s="62"/>
      <c r="BA1039" s="62"/>
      <c r="BB1039" s="62"/>
      <c r="BC1039" s="62"/>
      <c r="BD1039" s="62"/>
      <c r="BE1039" s="62"/>
      <c r="BF1039" s="62"/>
      <c r="BG1039" s="62"/>
      <c r="BH1039" s="62"/>
      <c r="BI1039" s="62"/>
      <c r="BJ1039" s="62"/>
      <c r="BK1039" s="62"/>
      <c r="BL1039" s="62"/>
      <c r="BM1039" s="62"/>
      <c r="BN1039" s="62"/>
      <c r="BO1039" s="62"/>
      <c r="BP1039" s="62"/>
      <c r="BQ1039" s="62"/>
      <c r="BR1039" s="62"/>
      <c r="BS1039" s="62"/>
      <c r="BT1039" s="62"/>
      <c r="BU1039" s="62"/>
      <c r="BV1039" s="62"/>
      <c r="BW1039" s="62"/>
      <c r="BX1039" s="62"/>
      <c r="BY1039" s="62"/>
      <c r="BZ1039" s="62"/>
      <c r="CA1039" s="62"/>
      <c r="CB1039" s="62"/>
      <c r="CC1039" s="62"/>
      <c r="CD1039" s="62"/>
      <c r="CE1039" s="62"/>
      <c r="CF1039" s="62"/>
      <c r="CG1039" s="62"/>
      <c r="CH1039" s="62"/>
      <c r="CI1039" s="62"/>
      <c r="CJ1039" s="62"/>
      <c r="CK1039" s="62"/>
      <c r="CL1039" s="62"/>
    </row>
    <row r="1040" spans="1:90" s="247" customFormat="1" ht="15" customHeight="1">
      <c r="A1040" s="617"/>
      <c r="B1040" s="577"/>
      <c r="C1040" s="578"/>
      <c r="D1040" s="577"/>
      <c r="E1040" s="578"/>
      <c r="F1040" s="582"/>
      <c r="G1040" s="13">
        <v>44</v>
      </c>
      <c r="H1040" s="296"/>
      <c r="I1040" s="6">
        <v>4299</v>
      </c>
      <c r="J1040" s="6">
        <f t="shared" si="256"/>
        <v>0</v>
      </c>
      <c r="K1040" s="332">
        <f>Итого!$B$17</f>
        <v>0</v>
      </c>
      <c r="L1040" s="8">
        <f t="shared" si="257"/>
        <v>4299</v>
      </c>
      <c r="M1040" s="8">
        <f t="shared" si="258"/>
        <v>0</v>
      </c>
      <c r="N1040" s="62"/>
      <c r="O1040" s="62"/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62"/>
      <c r="AC1040" s="62"/>
      <c r="AD1040" s="62"/>
      <c r="AE1040" s="62"/>
      <c r="AF1040" s="62"/>
      <c r="AG1040" s="62"/>
      <c r="AH1040" s="62"/>
      <c r="AI1040" s="62"/>
      <c r="AJ1040" s="62"/>
      <c r="AK1040" s="62"/>
      <c r="AL1040" s="62"/>
      <c r="AM1040" s="62"/>
      <c r="AN1040" s="62"/>
      <c r="AO1040" s="62"/>
      <c r="AP1040" s="62"/>
      <c r="AQ1040" s="62"/>
      <c r="AR1040" s="62"/>
      <c r="AS1040" s="62"/>
      <c r="AT1040" s="62"/>
      <c r="AU1040" s="62"/>
      <c r="AV1040" s="62"/>
      <c r="AW1040" s="62"/>
      <c r="AX1040" s="62"/>
      <c r="AY1040" s="62"/>
      <c r="AZ1040" s="62"/>
      <c r="BA1040" s="62"/>
      <c r="BB1040" s="62"/>
      <c r="BC1040" s="62"/>
      <c r="BD1040" s="62"/>
      <c r="BE1040" s="62"/>
      <c r="BF1040" s="62"/>
      <c r="BG1040" s="62"/>
      <c r="BH1040" s="62"/>
      <c r="BI1040" s="62"/>
      <c r="BJ1040" s="62"/>
      <c r="BK1040" s="62"/>
      <c r="BL1040" s="62"/>
      <c r="BM1040" s="62"/>
      <c r="BN1040" s="62"/>
      <c r="BO1040" s="62"/>
      <c r="BP1040" s="62"/>
      <c r="BQ1040" s="62"/>
      <c r="BR1040" s="62"/>
      <c r="BS1040" s="62"/>
      <c r="BT1040" s="62"/>
      <c r="BU1040" s="62"/>
      <c r="BV1040" s="62"/>
      <c r="BW1040" s="62"/>
      <c r="BX1040" s="62"/>
      <c r="BY1040" s="62"/>
      <c r="BZ1040" s="62"/>
      <c r="CA1040" s="62"/>
      <c r="CB1040" s="62"/>
      <c r="CC1040" s="62"/>
      <c r="CD1040" s="62"/>
      <c r="CE1040" s="62"/>
      <c r="CF1040" s="62"/>
      <c r="CG1040" s="62"/>
      <c r="CH1040" s="62"/>
      <c r="CI1040" s="62"/>
      <c r="CJ1040" s="62"/>
      <c r="CK1040" s="62"/>
      <c r="CL1040" s="62"/>
    </row>
    <row r="1041" spans="1:90" s="247" customFormat="1" ht="15" customHeight="1">
      <c r="A1041" s="617"/>
      <c r="B1041" s="577"/>
      <c r="C1041" s="578"/>
      <c r="D1041" s="577"/>
      <c r="E1041" s="578"/>
      <c r="F1041" s="582"/>
      <c r="G1041" s="13">
        <v>46</v>
      </c>
      <c r="H1041" s="296"/>
      <c r="I1041" s="6">
        <v>4299</v>
      </c>
      <c r="J1041" s="6">
        <f t="shared" si="256"/>
        <v>0</v>
      </c>
      <c r="K1041" s="332">
        <f>Итого!$B$17</f>
        <v>0</v>
      </c>
      <c r="L1041" s="8">
        <f t="shared" si="257"/>
        <v>4299</v>
      </c>
      <c r="M1041" s="8">
        <f t="shared" si="258"/>
        <v>0</v>
      </c>
      <c r="N1041" s="62"/>
      <c r="O1041" s="62"/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62"/>
      <c r="AC1041" s="62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2"/>
      <c r="AN1041" s="62"/>
      <c r="AO1041" s="62"/>
      <c r="AP1041" s="62"/>
      <c r="AQ1041" s="62"/>
      <c r="AR1041" s="62"/>
      <c r="AS1041" s="62"/>
      <c r="AT1041" s="62"/>
      <c r="AU1041" s="62"/>
      <c r="AV1041" s="62"/>
      <c r="AW1041" s="62"/>
      <c r="AX1041" s="62"/>
      <c r="AY1041" s="62"/>
      <c r="AZ1041" s="62"/>
      <c r="BA1041" s="62"/>
      <c r="BB1041" s="62"/>
      <c r="BC1041" s="62"/>
      <c r="BD1041" s="62"/>
      <c r="BE1041" s="62"/>
      <c r="BF1041" s="62"/>
      <c r="BG1041" s="62"/>
      <c r="BH1041" s="62"/>
      <c r="BI1041" s="62"/>
      <c r="BJ1041" s="62"/>
      <c r="BK1041" s="62"/>
      <c r="BL1041" s="62"/>
      <c r="BM1041" s="62"/>
      <c r="BN1041" s="62"/>
      <c r="BO1041" s="62"/>
      <c r="BP1041" s="62"/>
      <c r="BQ1041" s="62"/>
      <c r="BR1041" s="62"/>
      <c r="BS1041" s="62"/>
      <c r="BT1041" s="62"/>
      <c r="BU1041" s="62"/>
      <c r="BV1041" s="62"/>
      <c r="BW1041" s="62"/>
      <c r="BX1041" s="62"/>
      <c r="BY1041" s="62"/>
      <c r="BZ1041" s="62"/>
      <c r="CA1041" s="62"/>
      <c r="CB1041" s="62"/>
      <c r="CC1041" s="62"/>
      <c r="CD1041" s="62"/>
      <c r="CE1041" s="62"/>
      <c r="CF1041" s="62"/>
      <c r="CG1041" s="62"/>
      <c r="CH1041" s="62"/>
      <c r="CI1041" s="62"/>
      <c r="CJ1041" s="62"/>
      <c r="CK1041" s="62"/>
      <c r="CL1041" s="62"/>
    </row>
    <row r="1042" spans="1:90" s="247" customFormat="1" ht="15" customHeight="1">
      <c r="A1042" s="617"/>
      <c r="B1042" s="577"/>
      <c r="C1042" s="578"/>
      <c r="D1042" s="577"/>
      <c r="E1042" s="578"/>
      <c r="F1042" s="582"/>
      <c r="G1042" s="13">
        <v>48</v>
      </c>
      <c r="H1042" s="296"/>
      <c r="I1042" s="6">
        <v>4299</v>
      </c>
      <c r="J1042" s="6">
        <f t="shared" si="256"/>
        <v>0</v>
      </c>
      <c r="K1042" s="332">
        <f>Итого!$B$17</f>
        <v>0</v>
      </c>
      <c r="L1042" s="8">
        <f t="shared" si="257"/>
        <v>4299</v>
      </c>
      <c r="M1042" s="8">
        <f t="shared" si="258"/>
        <v>0</v>
      </c>
      <c r="N1042" s="62"/>
      <c r="O1042" s="62"/>
      <c r="P1042" s="62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2"/>
      <c r="AB1042" s="62"/>
      <c r="AC1042" s="62"/>
      <c r="AD1042" s="62"/>
      <c r="AE1042" s="62"/>
      <c r="AF1042" s="62"/>
      <c r="AG1042" s="62"/>
      <c r="AH1042" s="62"/>
      <c r="AI1042" s="62"/>
      <c r="AJ1042" s="62"/>
      <c r="AK1042" s="62"/>
      <c r="AL1042" s="62"/>
      <c r="AM1042" s="62"/>
      <c r="AN1042" s="62"/>
      <c r="AO1042" s="62"/>
      <c r="AP1042" s="62"/>
      <c r="AQ1042" s="62"/>
      <c r="AR1042" s="62"/>
      <c r="AS1042" s="62"/>
      <c r="AT1042" s="62"/>
      <c r="AU1042" s="62"/>
      <c r="AV1042" s="62"/>
      <c r="AW1042" s="62"/>
      <c r="AX1042" s="62"/>
      <c r="AY1042" s="62"/>
      <c r="AZ1042" s="62"/>
      <c r="BA1042" s="62"/>
      <c r="BB1042" s="62"/>
      <c r="BC1042" s="62"/>
      <c r="BD1042" s="62"/>
      <c r="BE1042" s="62"/>
      <c r="BF1042" s="62"/>
      <c r="BG1042" s="62"/>
      <c r="BH1042" s="62"/>
      <c r="BI1042" s="62"/>
      <c r="BJ1042" s="62"/>
      <c r="BK1042" s="62"/>
      <c r="BL1042" s="62"/>
      <c r="BM1042" s="62"/>
      <c r="BN1042" s="62"/>
      <c r="BO1042" s="62"/>
      <c r="BP1042" s="62"/>
      <c r="BQ1042" s="62"/>
      <c r="BR1042" s="62"/>
      <c r="BS1042" s="62"/>
      <c r="BT1042" s="62"/>
      <c r="BU1042" s="62"/>
      <c r="BV1042" s="62"/>
      <c r="BW1042" s="62"/>
      <c r="BX1042" s="62"/>
      <c r="BY1042" s="62"/>
      <c r="BZ1042" s="62"/>
      <c r="CA1042" s="62"/>
      <c r="CB1042" s="62"/>
      <c r="CC1042" s="62"/>
      <c r="CD1042" s="62"/>
      <c r="CE1042" s="62"/>
      <c r="CF1042" s="62"/>
      <c r="CG1042" s="62"/>
      <c r="CH1042" s="62"/>
      <c r="CI1042" s="62"/>
      <c r="CJ1042" s="62"/>
      <c r="CK1042" s="62"/>
      <c r="CL1042" s="62"/>
    </row>
    <row r="1043" spans="1:90" s="247" customFormat="1" ht="15" customHeight="1">
      <c r="A1043" s="617"/>
      <c r="B1043" s="577"/>
      <c r="C1043" s="578"/>
      <c r="D1043" s="577"/>
      <c r="E1043" s="578"/>
      <c r="F1043" s="582"/>
      <c r="G1043" s="13">
        <v>50</v>
      </c>
      <c r="H1043" s="296"/>
      <c r="I1043" s="6">
        <v>4299</v>
      </c>
      <c r="J1043" s="6">
        <f t="shared" si="256"/>
        <v>0</v>
      </c>
      <c r="K1043" s="332">
        <f>Итого!$B$17</f>
        <v>0</v>
      </c>
      <c r="L1043" s="8">
        <f t="shared" si="257"/>
        <v>4299</v>
      </c>
      <c r="M1043" s="8">
        <f t="shared" si="258"/>
        <v>0</v>
      </c>
      <c r="N1043" s="62"/>
      <c r="O1043" s="62"/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62"/>
      <c r="AC1043" s="62"/>
      <c r="AD1043" s="62"/>
      <c r="AE1043" s="62"/>
      <c r="AF1043" s="62"/>
      <c r="AG1043" s="62"/>
      <c r="AH1043" s="62"/>
      <c r="AI1043" s="62"/>
      <c r="AJ1043" s="62"/>
      <c r="AK1043" s="62"/>
      <c r="AL1043" s="62"/>
      <c r="AM1043" s="62"/>
      <c r="AN1043" s="62"/>
      <c r="AO1043" s="62"/>
      <c r="AP1043" s="62"/>
      <c r="AQ1043" s="62"/>
      <c r="AR1043" s="62"/>
      <c r="AS1043" s="62"/>
      <c r="AT1043" s="62"/>
      <c r="AU1043" s="62"/>
      <c r="AV1043" s="62"/>
      <c r="AW1043" s="62"/>
      <c r="AX1043" s="62"/>
      <c r="AY1043" s="62"/>
      <c r="AZ1043" s="62"/>
      <c r="BA1043" s="62"/>
      <c r="BB1043" s="62"/>
      <c r="BC1043" s="62"/>
      <c r="BD1043" s="62"/>
      <c r="BE1043" s="62"/>
      <c r="BF1043" s="62"/>
      <c r="BG1043" s="62"/>
      <c r="BH1043" s="62"/>
      <c r="BI1043" s="62"/>
      <c r="BJ1043" s="62"/>
      <c r="BK1043" s="62"/>
      <c r="BL1043" s="62"/>
      <c r="BM1043" s="62"/>
      <c r="BN1043" s="62"/>
      <c r="BO1043" s="62"/>
      <c r="BP1043" s="62"/>
      <c r="BQ1043" s="62"/>
      <c r="BR1043" s="62"/>
      <c r="BS1043" s="62"/>
      <c r="BT1043" s="62"/>
      <c r="BU1043" s="62"/>
      <c r="BV1043" s="62"/>
      <c r="BW1043" s="62"/>
      <c r="BX1043" s="62"/>
      <c r="BY1043" s="62"/>
      <c r="BZ1043" s="62"/>
      <c r="CA1043" s="62"/>
      <c r="CB1043" s="62"/>
      <c r="CC1043" s="62"/>
      <c r="CD1043" s="62"/>
      <c r="CE1043" s="62"/>
      <c r="CF1043" s="62"/>
      <c r="CG1043" s="62"/>
      <c r="CH1043" s="62"/>
      <c r="CI1043" s="62"/>
      <c r="CJ1043" s="62"/>
      <c r="CK1043" s="62"/>
      <c r="CL1043" s="62"/>
    </row>
    <row r="1044" spans="1:90" s="247" customFormat="1" ht="15" customHeight="1">
      <c r="A1044" s="618"/>
      <c r="B1044" s="579"/>
      <c r="C1044" s="580"/>
      <c r="D1044" s="579"/>
      <c r="E1044" s="580"/>
      <c r="F1044" s="583"/>
      <c r="G1044" s="13">
        <v>52</v>
      </c>
      <c r="H1044" s="296"/>
      <c r="I1044" s="6">
        <v>4299</v>
      </c>
      <c r="J1044" s="6">
        <f t="shared" si="256"/>
        <v>0</v>
      </c>
      <c r="K1044" s="332">
        <f>Итого!$B$17</f>
        <v>0</v>
      </c>
      <c r="L1044" s="8">
        <f t="shared" si="257"/>
        <v>4299</v>
      </c>
      <c r="M1044" s="8">
        <f t="shared" si="258"/>
        <v>0</v>
      </c>
      <c r="N1044" s="62"/>
      <c r="O1044" s="62"/>
      <c r="P1044" s="62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2"/>
      <c r="AB1044" s="62"/>
      <c r="AC1044" s="62"/>
      <c r="AD1044" s="62"/>
      <c r="AE1044" s="62"/>
      <c r="AF1044" s="62"/>
      <c r="AG1044" s="62"/>
      <c r="AH1044" s="62"/>
      <c r="AI1044" s="62"/>
      <c r="AJ1044" s="62"/>
      <c r="AK1044" s="62"/>
      <c r="AL1044" s="62"/>
      <c r="AM1044" s="62"/>
      <c r="AN1044" s="62"/>
      <c r="AO1044" s="62"/>
      <c r="AP1044" s="62"/>
      <c r="AQ1044" s="62"/>
      <c r="AR1044" s="62"/>
      <c r="AS1044" s="62"/>
      <c r="AT1044" s="62"/>
      <c r="AU1044" s="62"/>
      <c r="AV1044" s="62"/>
      <c r="AW1044" s="62"/>
      <c r="AX1044" s="62"/>
      <c r="AY1044" s="62"/>
      <c r="AZ1044" s="62"/>
      <c r="BA1044" s="62"/>
      <c r="BB1044" s="62"/>
      <c r="BC1044" s="62"/>
      <c r="BD1044" s="62"/>
      <c r="BE1044" s="62"/>
      <c r="BF1044" s="62"/>
      <c r="BG1044" s="62"/>
      <c r="BH1044" s="62"/>
      <c r="BI1044" s="62"/>
      <c r="BJ1044" s="62"/>
      <c r="BK1044" s="62"/>
      <c r="BL1044" s="62"/>
      <c r="BM1044" s="62"/>
      <c r="BN1044" s="62"/>
      <c r="BO1044" s="62"/>
      <c r="BP1044" s="62"/>
      <c r="BQ1044" s="62"/>
      <c r="BR1044" s="62"/>
      <c r="BS1044" s="62"/>
      <c r="BT1044" s="62"/>
      <c r="BU1044" s="62"/>
      <c r="BV1044" s="62"/>
      <c r="BW1044" s="62"/>
      <c r="BX1044" s="62"/>
      <c r="BY1044" s="62"/>
      <c r="BZ1044" s="62"/>
      <c r="CA1044" s="62"/>
      <c r="CB1044" s="62"/>
      <c r="CC1044" s="62"/>
      <c r="CD1044" s="62"/>
      <c r="CE1044" s="62"/>
      <c r="CF1044" s="62"/>
      <c r="CG1044" s="62"/>
      <c r="CH1044" s="62"/>
      <c r="CI1044" s="62"/>
      <c r="CJ1044" s="62"/>
      <c r="CK1044" s="62"/>
      <c r="CL1044" s="62"/>
    </row>
    <row r="1045" spans="1:90" s="248" customFormat="1" ht="15" customHeight="1">
      <c r="A1045" s="616" t="s">
        <v>626</v>
      </c>
      <c r="B1045" s="575" t="s">
        <v>625</v>
      </c>
      <c r="C1045" s="619"/>
      <c r="D1045" s="575" t="s">
        <v>601</v>
      </c>
      <c r="E1045" s="619"/>
      <c r="F1045" s="506"/>
      <c r="G1045" s="5"/>
      <c r="H1045" s="253">
        <f>SUM(H1046:H1055)</f>
        <v>0</v>
      </c>
      <c r="I1045" s="5"/>
      <c r="J1045" s="5">
        <f>SUM(J1046:J1055)</f>
        <v>0</v>
      </c>
      <c r="K1045" s="68"/>
      <c r="L1045" s="10"/>
      <c r="M1045" s="7">
        <f>SUM(M1046:M1055)</f>
        <v>0</v>
      </c>
      <c r="N1045" s="62"/>
      <c r="O1045" s="62"/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62"/>
      <c r="AC1045" s="62"/>
      <c r="AD1045" s="62"/>
      <c r="AE1045" s="62"/>
      <c r="AF1045" s="62"/>
      <c r="AG1045" s="62"/>
      <c r="AH1045" s="62"/>
      <c r="AI1045" s="62"/>
      <c r="AJ1045" s="62"/>
      <c r="AK1045" s="62"/>
      <c r="AL1045" s="62"/>
      <c r="AM1045" s="62"/>
      <c r="AN1045" s="62"/>
      <c r="AO1045" s="62"/>
      <c r="AP1045" s="62"/>
      <c r="AQ1045" s="62"/>
      <c r="AR1045" s="62"/>
      <c r="AS1045" s="62"/>
      <c r="AT1045" s="62"/>
      <c r="AU1045" s="62"/>
      <c r="AV1045" s="62"/>
      <c r="AW1045" s="62"/>
      <c r="AX1045" s="62"/>
      <c r="AY1045" s="62"/>
      <c r="AZ1045" s="62"/>
      <c r="BA1045" s="62"/>
      <c r="BB1045" s="62"/>
      <c r="BC1045" s="62"/>
      <c r="BD1045" s="62"/>
      <c r="BE1045" s="62"/>
      <c r="BF1045" s="62"/>
      <c r="BG1045" s="62"/>
      <c r="BH1045" s="62"/>
      <c r="BI1045" s="62"/>
      <c r="BJ1045" s="62"/>
      <c r="BK1045" s="62"/>
      <c r="BL1045" s="62"/>
      <c r="BM1045" s="62"/>
      <c r="BN1045" s="62"/>
      <c r="BO1045" s="62"/>
      <c r="BP1045" s="62"/>
      <c r="BQ1045" s="62"/>
      <c r="BR1045" s="62"/>
      <c r="BS1045" s="62"/>
      <c r="BT1045" s="62"/>
      <c r="BU1045" s="62"/>
      <c r="BV1045" s="62"/>
      <c r="BW1045" s="62"/>
      <c r="BX1045" s="62"/>
      <c r="BY1045" s="62"/>
      <c r="BZ1045" s="62"/>
      <c r="CA1045" s="62"/>
      <c r="CB1045" s="62"/>
      <c r="CC1045" s="62"/>
      <c r="CD1045" s="62"/>
      <c r="CE1045" s="62"/>
      <c r="CF1045" s="62"/>
      <c r="CG1045" s="62"/>
      <c r="CH1045" s="62"/>
      <c r="CI1045" s="62"/>
      <c r="CJ1045" s="62"/>
      <c r="CK1045" s="62"/>
      <c r="CL1045" s="62"/>
    </row>
    <row r="1046" spans="1:90" s="248" customFormat="1" ht="15" customHeight="1">
      <c r="A1046" s="617"/>
      <c r="B1046" s="577"/>
      <c r="C1046" s="578"/>
      <c r="D1046" s="577"/>
      <c r="E1046" s="578"/>
      <c r="F1046" s="582"/>
      <c r="G1046" s="13">
        <v>34</v>
      </c>
      <c r="H1046" s="296"/>
      <c r="I1046" s="6">
        <v>4299</v>
      </c>
      <c r="J1046" s="6">
        <f t="shared" ref="J1046:J1055" si="259">I1046*H1046</f>
        <v>0</v>
      </c>
      <c r="K1046" s="332">
        <f>Итого!$B$17</f>
        <v>0</v>
      </c>
      <c r="L1046" s="8">
        <f t="shared" ref="L1046:L1055" si="260">PRODUCT(I1046,1-K1046)</f>
        <v>4299</v>
      </c>
      <c r="M1046" s="8">
        <f t="shared" ref="M1046:M1055" si="261">L1046*H1046</f>
        <v>0</v>
      </c>
      <c r="N1046" s="62"/>
      <c r="O1046" s="62"/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62"/>
      <c r="AC1046" s="62"/>
      <c r="AD1046" s="62"/>
      <c r="AE1046" s="62"/>
      <c r="AF1046" s="62"/>
      <c r="AG1046" s="62"/>
      <c r="AH1046" s="62"/>
      <c r="AI1046" s="62"/>
      <c r="AJ1046" s="62"/>
      <c r="AK1046" s="62"/>
      <c r="AL1046" s="62"/>
      <c r="AM1046" s="62"/>
      <c r="AN1046" s="62"/>
      <c r="AO1046" s="62"/>
      <c r="AP1046" s="62"/>
      <c r="AQ1046" s="62"/>
      <c r="AR1046" s="62"/>
      <c r="AS1046" s="62"/>
      <c r="AT1046" s="62"/>
      <c r="AU1046" s="62"/>
      <c r="AV1046" s="62"/>
      <c r="AW1046" s="62"/>
      <c r="AX1046" s="62"/>
      <c r="AY1046" s="62"/>
      <c r="AZ1046" s="62"/>
      <c r="BA1046" s="62"/>
      <c r="BB1046" s="62"/>
      <c r="BC1046" s="62"/>
      <c r="BD1046" s="62"/>
      <c r="BE1046" s="62"/>
      <c r="BF1046" s="62"/>
      <c r="BG1046" s="62"/>
      <c r="BH1046" s="62"/>
      <c r="BI1046" s="62"/>
      <c r="BJ1046" s="62"/>
      <c r="BK1046" s="62"/>
      <c r="BL1046" s="62"/>
      <c r="BM1046" s="62"/>
      <c r="BN1046" s="62"/>
      <c r="BO1046" s="62"/>
      <c r="BP1046" s="62"/>
      <c r="BQ1046" s="62"/>
      <c r="BR1046" s="62"/>
      <c r="BS1046" s="62"/>
      <c r="BT1046" s="62"/>
      <c r="BU1046" s="62"/>
      <c r="BV1046" s="62"/>
      <c r="BW1046" s="62"/>
      <c r="BX1046" s="62"/>
      <c r="BY1046" s="62"/>
      <c r="BZ1046" s="62"/>
      <c r="CA1046" s="62"/>
      <c r="CB1046" s="62"/>
      <c r="CC1046" s="62"/>
      <c r="CD1046" s="62"/>
      <c r="CE1046" s="62"/>
      <c r="CF1046" s="62"/>
      <c r="CG1046" s="62"/>
      <c r="CH1046" s="62"/>
      <c r="CI1046" s="62"/>
      <c r="CJ1046" s="62"/>
      <c r="CK1046" s="62"/>
      <c r="CL1046" s="62"/>
    </row>
    <row r="1047" spans="1:90" s="248" customFormat="1" ht="15" customHeight="1">
      <c r="A1047" s="617"/>
      <c r="B1047" s="577"/>
      <c r="C1047" s="578"/>
      <c r="D1047" s="577"/>
      <c r="E1047" s="578"/>
      <c r="F1047" s="582"/>
      <c r="G1047" s="13">
        <v>36</v>
      </c>
      <c r="H1047" s="296"/>
      <c r="I1047" s="6">
        <v>4299</v>
      </c>
      <c r="J1047" s="6">
        <f t="shared" si="259"/>
        <v>0</v>
      </c>
      <c r="K1047" s="332">
        <f>Итого!$B$17</f>
        <v>0</v>
      </c>
      <c r="L1047" s="8">
        <f t="shared" si="260"/>
        <v>4299</v>
      </c>
      <c r="M1047" s="8">
        <f t="shared" si="261"/>
        <v>0</v>
      </c>
      <c r="N1047" s="62"/>
      <c r="O1047" s="62"/>
      <c r="P1047" s="62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2"/>
      <c r="AB1047" s="62"/>
      <c r="AC1047" s="62"/>
      <c r="AD1047" s="62"/>
      <c r="AE1047" s="62"/>
      <c r="AF1047" s="62"/>
      <c r="AG1047" s="62"/>
      <c r="AH1047" s="62"/>
      <c r="AI1047" s="62"/>
      <c r="AJ1047" s="62"/>
      <c r="AK1047" s="62"/>
      <c r="AL1047" s="62"/>
      <c r="AM1047" s="62"/>
      <c r="AN1047" s="62"/>
      <c r="AO1047" s="62"/>
      <c r="AP1047" s="62"/>
      <c r="AQ1047" s="62"/>
      <c r="AR1047" s="62"/>
      <c r="AS1047" s="62"/>
      <c r="AT1047" s="62"/>
      <c r="AU1047" s="62"/>
      <c r="AV1047" s="62"/>
      <c r="AW1047" s="62"/>
      <c r="AX1047" s="62"/>
      <c r="AY1047" s="62"/>
      <c r="AZ1047" s="62"/>
      <c r="BA1047" s="62"/>
      <c r="BB1047" s="62"/>
      <c r="BC1047" s="62"/>
      <c r="BD1047" s="62"/>
      <c r="BE1047" s="62"/>
      <c r="BF1047" s="62"/>
      <c r="BG1047" s="62"/>
      <c r="BH1047" s="62"/>
      <c r="BI1047" s="62"/>
      <c r="BJ1047" s="62"/>
      <c r="BK1047" s="62"/>
      <c r="BL1047" s="62"/>
      <c r="BM1047" s="62"/>
      <c r="BN1047" s="62"/>
      <c r="BO1047" s="62"/>
      <c r="BP1047" s="62"/>
      <c r="BQ1047" s="62"/>
      <c r="BR1047" s="62"/>
      <c r="BS1047" s="62"/>
      <c r="BT1047" s="62"/>
      <c r="BU1047" s="62"/>
      <c r="BV1047" s="62"/>
      <c r="BW1047" s="62"/>
      <c r="BX1047" s="62"/>
      <c r="BY1047" s="62"/>
      <c r="BZ1047" s="62"/>
      <c r="CA1047" s="62"/>
      <c r="CB1047" s="62"/>
      <c r="CC1047" s="62"/>
      <c r="CD1047" s="62"/>
      <c r="CE1047" s="62"/>
      <c r="CF1047" s="62"/>
      <c r="CG1047" s="62"/>
      <c r="CH1047" s="62"/>
      <c r="CI1047" s="62"/>
      <c r="CJ1047" s="62"/>
      <c r="CK1047" s="62"/>
      <c r="CL1047" s="62"/>
    </row>
    <row r="1048" spans="1:90" s="248" customFormat="1" ht="15" customHeight="1">
      <c r="A1048" s="617"/>
      <c r="B1048" s="577"/>
      <c r="C1048" s="578"/>
      <c r="D1048" s="577"/>
      <c r="E1048" s="578"/>
      <c r="F1048" s="582"/>
      <c r="G1048" s="13">
        <v>38</v>
      </c>
      <c r="H1048" s="296"/>
      <c r="I1048" s="6">
        <v>4299</v>
      </c>
      <c r="J1048" s="6">
        <f t="shared" si="259"/>
        <v>0</v>
      </c>
      <c r="K1048" s="332">
        <f>Итого!$B$17</f>
        <v>0</v>
      </c>
      <c r="L1048" s="8">
        <f t="shared" si="260"/>
        <v>4299</v>
      </c>
      <c r="M1048" s="8">
        <f t="shared" si="261"/>
        <v>0</v>
      </c>
      <c r="N1048" s="62"/>
      <c r="O1048" s="62"/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62"/>
      <c r="AC1048" s="62"/>
      <c r="AD1048" s="62"/>
      <c r="AE1048" s="62"/>
      <c r="AF1048" s="62"/>
      <c r="AG1048" s="62"/>
      <c r="AH1048" s="62"/>
      <c r="AI1048" s="62"/>
      <c r="AJ1048" s="62"/>
      <c r="AK1048" s="62"/>
      <c r="AL1048" s="62"/>
      <c r="AM1048" s="62"/>
      <c r="AN1048" s="62"/>
      <c r="AO1048" s="62"/>
      <c r="AP1048" s="62"/>
      <c r="AQ1048" s="62"/>
      <c r="AR1048" s="62"/>
      <c r="AS1048" s="62"/>
      <c r="AT1048" s="62"/>
      <c r="AU1048" s="62"/>
      <c r="AV1048" s="62"/>
      <c r="AW1048" s="62"/>
      <c r="AX1048" s="62"/>
      <c r="AY1048" s="62"/>
      <c r="AZ1048" s="62"/>
      <c r="BA1048" s="62"/>
      <c r="BB1048" s="62"/>
      <c r="BC1048" s="62"/>
      <c r="BD1048" s="62"/>
      <c r="BE1048" s="62"/>
      <c r="BF1048" s="62"/>
      <c r="BG1048" s="62"/>
      <c r="BH1048" s="62"/>
      <c r="BI1048" s="62"/>
      <c r="BJ1048" s="62"/>
      <c r="BK1048" s="62"/>
      <c r="BL1048" s="62"/>
      <c r="BM1048" s="62"/>
      <c r="BN1048" s="62"/>
      <c r="BO1048" s="62"/>
      <c r="BP1048" s="62"/>
      <c r="BQ1048" s="62"/>
      <c r="BR1048" s="62"/>
      <c r="BS1048" s="62"/>
      <c r="BT1048" s="62"/>
      <c r="BU1048" s="62"/>
      <c r="BV1048" s="62"/>
      <c r="BW1048" s="62"/>
      <c r="BX1048" s="62"/>
      <c r="BY1048" s="62"/>
      <c r="BZ1048" s="62"/>
      <c r="CA1048" s="62"/>
      <c r="CB1048" s="62"/>
      <c r="CC1048" s="62"/>
      <c r="CD1048" s="62"/>
      <c r="CE1048" s="62"/>
      <c r="CF1048" s="62"/>
      <c r="CG1048" s="62"/>
      <c r="CH1048" s="62"/>
      <c r="CI1048" s="62"/>
      <c r="CJ1048" s="62"/>
      <c r="CK1048" s="62"/>
      <c r="CL1048" s="62"/>
    </row>
    <row r="1049" spans="1:90" s="248" customFormat="1" ht="15" customHeight="1">
      <c r="A1049" s="617"/>
      <c r="B1049" s="577"/>
      <c r="C1049" s="578"/>
      <c r="D1049" s="577"/>
      <c r="E1049" s="578"/>
      <c r="F1049" s="582"/>
      <c r="G1049" s="13">
        <v>40</v>
      </c>
      <c r="H1049" s="296"/>
      <c r="I1049" s="6">
        <v>4299</v>
      </c>
      <c r="J1049" s="6">
        <f t="shared" si="259"/>
        <v>0</v>
      </c>
      <c r="K1049" s="332">
        <f>Итого!$B$17</f>
        <v>0</v>
      </c>
      <c r="L1049" s="8">
        <f t="shared" si="260"/>
        <v>4299</v>
      </c>
      <c r="M1049" s="8">
        <f t="shared" si="261"/>
        <v>0</v>
      </c>
      <c r="N1049" s="62"/>
      <c r="O1049" s="62"/>
      <c r="P1049" s="62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2"/>
      <c r="AB1049" s="62"/>
      <c r="AC1049" s="62"/>
      <c r="AD1049" s="62"/>
      <c r="AE1049" s="62"/>
      <c r="AF1049" s="62"/>
      <c r="AG1049" s="62"/>
      <c r="AH1049" s="62"/>
      <c r="AI1049" s="62"/>
      <c r="AJ1049" s="62"/>
      <c r="AK1049" s="62"/>
      <c r="AL1049" s="62"/>
      <c r="AM1049" s="62"/>
      <c r="AN1049" s="62"/>
      <c r="AO1049" s="62"/>
      <c r="AP1049" s="62"/>
      <c r="AQ1049" s="62"/>
      <c r="AR1049" s="62"/>
      <c r="AS1049" s="62"/>
      <c r="AT1049" s="62"/>
      <c r="AU1049" s="62"/>
      <c r="AV1049" s="62"/>
      <c r="AW1049" s="62"/>
      <c r="AX1049" s="62"/>
      <c r="AY1049" s="62"/>
      <c r="AZ1049" s="62"/>
      <c r="BA1049" s="62"/>
      <c r="BB1049" s="62"/>
      <c r="BC1049" s="62"/>
      <c r="BD1049" s="62"/>
      <c r="BE1049" s="62"/>
      <c r="BF1049" s="62"/>
      <c r="BG1049" s="62"/>
      <c r="BH1049" s="62"/>
      <c r="BI1049" s="62"/>
      <c r="BJ1049" s="62"/>
      <c r="BK1049" s="62"/>
      <c r="BL1049" s="62"/>
      <c r="BM1049" s="62"/>
      <c r="BN1049" s="62"/>
      <c r="BO1049" s="62"/>
      <c r="BP1049" s="62"/>
      <c r="BQ1049" s="62"/>
      <c r="BR1049" s="62"/>
      <c r="BS1049" s="62"/>
      <c r="BT1049" s="62"/>
      <c r="BU1049" s="62"/>
      <c r="BV1049" s="62"/>
      <c r="BW1049" s="62"/>
      <c r="BX1049" s="62"/>
      <c r="BY1049" s="62"/>
      <c r="BZ1049" s="62"/>
      <c r="CA1049" s="62"/>
      <c r="CB1049" s="62"/>
      <c r="CC1049" s="62"/>
      <c r="CD1049" s="62"/>
      <c r="CE1049" s="62"/>
      <c r="CF1049" s="62"/>
      <c r="CG1049" s="62"/>
      <c r="CH1049" s="62"/>
      <c r="CI1049" s="62"/>
      <c r="CJ1049" s="62"/>
      <c r="CK1049" s="62"/>
      <c r="CL1049" s="62"/>
    </row>
    <row r="1050" spans="1:90" s="248" customFormat="1" ht="15" customHeight="1">
      <c r="A1050" s="617"/>
      <c r="B1050" s="577"/>
      <c r="C1050" s="578"/>
      <c r="D1050" s="577"/>
      <c r="E1050" s="578"/>
      <c r="F1050" s="582"/>
      <c r="G1050" s="13">
        <v>42</v>
      </c>
      <c r="H1050" s="296"/>
      <c r="I1050" s="6">
        <v>4299</v>
      </c>
      <c r="J1050" s="6">
        <f t="shared" si="259"/>
        <v>0</v>
      </c>
      <c r="K1050" s="332">
        <f>Итого!$B$17</f>
        <v>0</v>
      </c>
      <c r="L1050" s="8">
        <f t="shared" si="260"/>
        <v>4299</v>
      </c>
      <c r="M1050" s="8">
        <f t="shared" si="261"/>
        <v>0</v>
      </c>
      <c r="N1050" s="62"/>
      <c r="O1050" s="62"/>
      <c r="P1050" s="62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2"/>
      <c r="AB1050" s="62"/>
      <c r="AC1050" s="62"/>
      <c r="AD1050" s="62"/>
      <c r="AE1050" s="62"/>
      <c r="AF1050" s="62"/>
      <c r="AG1050" s="62"/>
      <c r="AH1050" s="62"/>
      <c r="AI1050" s="62"/>
      <c r="AJ1050" s="62"/>
      <c r="AK1050" s="62"/>
      <c r="AL1050" s="62"/>
      <c r="AM1050" s="62"/>
      <c r="AN1050" s="62"/>
      <c r="AO1050" s="62"/>
      <c r="AP1050" s="62"/>
      <c r="AQ1050" s="62"/>
      <c r="AR1050" s="62"/>
      <c r="AS1050" s="62"/>
      <c r="AT1050" s="62"/>
      <c r="AU1050" s="62"/>
      <c r="AV1050" s="62"/>
      <c r="AW1050" s="62"/>
      <c r="AX1050" s="62"/>
      <c r="AY1050" s="62"/>
      <c r="AZ1050" s="62"/>
      <c r="BA1050" s="62"/>
      <c r="BB1050" s="62"/>
      <c r="BC1050" s="62"/>
      <c r="BD1050" s="62"/>
      <c r="BE1050" s="62"/>
      <c r="BF1050" s="62"/>
      <c r="BG1050" s="62"/>
      <c r="BH1050" s="62"/>
      <c r="BI1050" s="62"/>
      <c r="BJ1050" s="62"/>
      <c r="BK1050" s="62"/>
      <c r="BL1050" s="62"/>
      <c r="BM1050" s="62"/>
      <c r="BN1050" s="62"/>
      <c r="BO1050" s="62"/>
      <c r="BP1050" s="62"/>
      <c r="BQ1050" s="62"/>
      <c r="BR1050" s="62"/>
      <c r="BS1050" s="62"/>
      <c r="BT1050" s="62"/>
      <c r="BU1050" s="62"/>
      <c r="BV1050" s="62"/>
      <c r="BW1050" s="62"/>
      <c r="BX1050" s="62"/>
      <c r="BY1050" s="62"/>
      <c r="BZ1050" s="62"/>
      <c r="CA1050" s="62"/>
      <c r="CB1050" s="62"/>
      <c r="CC1050" s="62"/>
      <c r="CD1050" s="62"/>
      <c r="CE1050" s="62"/>
      <c r="CF1050" s="62"/>
      <c r="CG1050" s="62"/>
      <c r="CH1050" s="62"/>
      <c r="CI1050" s="62"/>
      <c r="CJ1050" s="62"/>
      <c r="CK1050" s="62"/>
      <c r="CL1050" s="62"/>
    </row>
    <row r="1051" spans="1:90" s="248" customFormat="1" ht="15" customHeight="1">
      <c r="A1051" s="617"/>
      <c r="B1051" s="577"/>
      <c r="C1051" s="578"/>
      <c r="D1051" s="577"/>
      <c r="E1051" s="578"/>
      <c r="F1051" s="582"/>
      <c r="G1051" s="13">
        <v>44</v>
      </c>
      <c r="H1051" s="296"/>
      <c r="I1051" s="6">
        <v>4299</v>
      </c>
      <c r="J1051" s="6">
        <f t="shared" si="259"/>
        <v>0</v>
      </c>
      <c r="K1051" s="332">
        <f>Итого!$B$17</f>
        <v>0</v>
      </c>
      <c r="L1051" s="8">
        <f t="shared" si="260"/>
        <v>4299</v>
      </c>
      <c r="M1051" s="8">
        <f t="shared" si="261"/>
        <v>0</v>
      </c>
      <c r="N1051" s="62"/>
      <c r="O1051" s="62"/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62"/>
      <c r="AC1051" s="62"/>
      <c r="AD1051" s="62"/>
      <c r="AE1051" s="62"/>
      <c r="AF1051" s="62"/>
      <c r="AG1051" s="62"/>
      <c r="AH1051" s="62"/>
      <c r="AI1051" s="62"/>
      <c r="AJ1051" s="62"/>
      <c r="AK1051" s="62"/>
      <c r="AL1051" s="62"/>
      <c r="AM1051" s="62"/>
      <c r="AN1051" s="62"/>
      <c r="AO1051" s="62"/>
      <c r="AP1051" s="62"/>
      <c r="AQ1051" s="62"/>
      <c r="AR1051" s="62"/>
      <c r="AS1051" s="62"/>
      <c r="AT1051" s="62"/>
      <c r="AU1051" s="62"/>
      <c r="AV1051" s="62"/>
      <c r="AW1051" s="62"/>
      <c r="AX1051" s="62"/>
      <c r="AY1051" s="62"/>
      <c r="AZ1051" s="62"/>
      <c r="BA1051" s="62"/>
      <c r="BB1051" s="62"/>
      <c r="BC1051" s="62"/>
      <c r="BD1051" s="62"/>
      <c r="BE1051" s="62"/>
      <c r="BF1051" s="62"/>
      <c r="BG1051" s="62"/>
      <c r="BH1051" s="62"/>
      <c r="BI1051" s="62"/>
      <c r="BJ1051" s="62"/>
      <c r="BK1051" s="62"/>
      <c r="BL1051" s="62"/>
      <c r="BM1051" s="62"/>
      <c r="BN1051" s="62"/>
      <c r="BO1051" s="62"/>
      <c r="BP1051" s="62"/>
      <c r="BQ1051" s="62"/>
      <c r="BR1051" s="62"/>
      <c r="BS1051" s="62"/>
      <c r="BT1051" s="62"/>
      <c r="BU1051" s="62"/>
      <c r="BV1051" s="62"/>
      <c r="BW1051" s="62"/>
      <c r="BX1051" s="62"/>
      <c r="BY1051" s="62"/>
      <c r="BZ1051" s="62"/>
      <c r="CA1051" s="62"/>
      <c r="CB1051" s="62"/>
      <c r="CC1051" s="62"/>
      <c r="CD1051" s="62"/>
      <c r="CE1051" s="62"/>
      <c r="CF1051" s="62"/>
      <c r="CG1051" s="62"/>
      <c r="CH1051" s="62"/>
      <c r="CI1051" s="62"/>
      <c r="CJ1051" s="62"/>
      <c r="CK1051" s="62"/>
      <c r="CL1051" s="62"/>
    </row>
    <row r="1052" spans="1:90" s="248" customFormat="1" ht="15" customHeight="1">
      <c r="A1052" s="617"/>
      <c r="B1052" s="577"/>
      <c r="C1052" s="578"/>
      <c r="D1052" s="577"/>
      <c r="E1052" s="578"/>
      <c r="F1052" s="582"/>
      <c r="G1052" s="13">
        <v>46</v>
      </c>
      <c r="H1052" s="296"/>
      <c r="I1052" s="6">
        <v>4299</v>
      </c>
      <c r="J1052" s="6">
        <f t="shared" si="259"/>
        <v>0</v>
      </c>
      <c r="K1052" s="332">
        <f>Итого!$B$17</f>
        <v>0</v>
      </c>
      <c r="L1052" s="8">
        <f t="shared" si="260"/>
        <v>4299</v>
      </c>
      <c r="M1052" s="8">
        <f t="shared" si="261"/>
        <v>0</v>
      </c>
      <c r="N1052" s="62"/>
      <c r="O1052" s="62"/>
      <c r="P1052" s="62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2"/>
      <c r="AC1052" s="62"/>
      <c r="AD1052" s="62"/>
      <c r="AE1052" s="62"/>
      <c r="AF1052" s="62"/>
      <c r="AG1052" s="62"/>
      <c r="AH1052" s="62"/>
      <c r="AI1052" s="62"/>
      <c r="AJ1052" s="62"/>
      <c r="AK1052" s="62"/>
      <c r="AL1052" s="62"/>
      <c r="AM1052" s="62"/>
      <c r="AN1052" s="62"/>
      <c r="AO1052" s="62"/>
      <c r="AP1052" s="62"/>
      <c r="AQ1052" s="62"/>
      <c r="AR1052" s="62"/>
      <c r="AS1052" s="62"/>
      <c r="AT1052" s="62"/>
      <c r="AU1052" s="62"/>
      <c r="AV1052" s="62"/>
      <c r="AW1052" s="62"/>
      <c r="AX1052" s="62"/>
      <c r="AY1052" s="62"/>
      <c r="AZ1052" s="62"/>
      <c r="BA1052" s="62"/>
      <c r="BB1052" s="62"/>
      <c r="BC1052" s="62"/>
      <c r="BD1052" s="62"/>
      <c r="BE1052" s="62"/>
      <c r="BF1052" s="62"/>
      <c r="BG1052" s="62"/>
      <c r="BH1052" s="62"/>
      <c r="BI1052" s="62"/>
      <c r="BJ1052" s="62"/>
      <c r="BK1052" s="62"/>
      <c r="BL1052" s="62"/>
      <c r="BM1052" s="62"/>
      <c r="BN1052" s="62"/>
      <c r="BO1052" s="62"/>
      <c r="BP1052" s="62"/>
      <c r="BQ1052" s="62"/>
      <c r="BR1052" s="62"/>
      <c r="BS1052" s="62"/>
      <c r="BT1052" s="62"/>
      <c r="BU1052" s="62"/>
      <c r="BV1052" s="62"/>
      <c r="BW1052" s="62"/>
      <c r="BX1052" s="62"/>
      <c r="BY1052" s="62"/>
      <c r="BZ1052" s="62"/>
      <c r="CA1052" s="62"/>
      <c r="CB1052" s="62"/>
      <c r="CC1052" s="62"/>
      <c r="CD1052" s="62"/>
      <c r="CE1052" s="62"/>
      <c r="CF1052" s="62"/>
      <c r="CG1052" s="62"/>
      <c r="CH1052" s="62"/>
      <c r="CI1052" s="62"/>
      <c r="CJ1052" s="62"/>
      <c r="CK1052" s="62"/>
      <c r="CL1052" s="62"/>
    </row>
    <row r="1053" spans="1:90" s="248" customFormat="1" ht="15" customHeight="1">
      <c r="A1053" s="617"/>
      <c r="B1053" s="577"/>
      <c r="C1053" s="578"/>
      <c r="D1053" s="577"/>
      <c r="E1053" s="578"/>
      <c r="F1053" s="582"/>
      <c r="G1053" s="13">
        <v>48</v>
      </c>
      <c r="H1053" s="296"/>
      <c r="I1053" s="6">
        <v>4299</v>
      </c>
      <c r="J1053" s="6">
        <f t="shared" si="259"/>
        <v>0</v>
      </c>
      <c r="K1053" s="332">
        <f>Итого!$B$17</f>
        <v>0</v>
      </c>
      <c r="L1053" s="8">
        <f t="shared" si="260"/>
        <v>4299</v>
      </c>
      <c r="M1053" s="8">
        <f t="shared" si="261"/>
        <v>0</v>
      </c>
      <c r="N1053" s="62"/>
      <c r="O1053" s="62"/>
      <c r="P1053" s="62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2"/>
      <c r="AC1053" s="62"/>
      <c r="AD1053" s="62"/>
      <c r="AE1053" s="62"/>
      <c r="AF1053" s="62"/>
      <c r="AG1053" s="62"/>
      <c r="AH1053" s="62"/>
      <c r="AI1053" s="62"/>
      <c r="AJ1053" s="62"/>
      <c r="AK1053" s="62"/>
      <c r="AL1053" s="62"/>
      <c r="AM1053" s="62"/>
      <c r="AN1053" s="62"/>
      <c r="AO1053" s="62"/>
      <c r="AP1053" s="62"/>
      <c r="AQ1053" s="62"/>
      <c r="AR1053" s="62"/>
      <c r="AS1053" s="62"/>
      <c r="AT1053" s="62"/>
      <c r="AU1053" s="62"/>
      <c r="AV1053" s="62"/>
      <c r="AW1053" s="62"/>
      <c r="AX1053" s="62"/>
      <c r="AY1053" s="62"/>
      <c r="AZ1053" s="62"/>
      <c r="BA1053" s="62"/>
      <c r="BB1053" s="62"/>
      <c r="BC1053" s="62"/>
      <c r="BD1053" s="62"/>
      <c r="BE1053" s="62"/>
      <c r="BF1053" s="62"/>
      <c r="BG1053" s="62"/>
      <c r="BH1053" s="62"/>
      <c r="BI1053" s="62"/>
      <c r="BJ1053" s="62"/>
      <c r="BK1053" s="62"/>
      <c r="BL1053" s="62"/>
      <c r="BM1053" s="62"/>
      <c r="BN1053" s="62"/>
      <c r="BO1053" s="62"/>
      <c r="BP1053" s="62"/>
      <c r="BQ1053" s="62"/>
      <c r="BR1053" s="62"/>
      <c r="BS1053" s="62"/>
      <c r="BT1053" s="62"/>
      <c r="BU1053" s="62"/>
      <c r="BV1053" s="62"/>
      <c r="BW1053" s="62"/>
      <c r="BX1053" s="62"/>
      <c r="BY1053" s="62"/>
      <c r="BZ1053" s="62"/>
      <c r="CA1053" s="62"/>
      <c r="CB1053" s="62"/>
      <c r="CC1053" s="62"/>
      <c r="CD1053" s="62"/>
      <c r="CE1053" s="62"/>
      <c r="CF1053" s="62"/>
      <c r="CG1053" s="62"/>
      <c r="CH1053" s="62"/>
      <c r="CI1053" s="62"/>
      <c r="CJ1053" s="62"/>
      <c r="CK1053" s="62"/>
      <c r="CL1053" s="62"/>
    </row>
    <row r="1054" spans="1:90" s="248" customFormat="1" ht="15" customHeight="1">
      <c r="A1054" s="617"/>
      <c r="B1054" s="577"/>
      <c r="C1054" s="578"/>
      <c r="D1054" s="577"/>
      <c r="E1054" s="578"/>
      <c r="F1054" s="582"/>
      <c r="G1054" s="13">
        <v>50</v>
      </c>
      <c r="H1054" s="296"/>
      <c r="I1054" s="6">
        <v>4299</v>
      </c>
      <c r="J1054" s="6">
        <f t="shared" si="259"/>
        <v>0</v>
      </c>
      <c r="K1054" s="332">
        <f>Итого!$B$17</f>
        <v>0</v>
      </c>
      <c r="L1054" s="8">
        <f t="shared" si="260"/>
        <v>4299</v>
      </c>
      <c r="M1054" s="8">
        <f t="shared" si="261"/>
        <v>0</v>
      </c>
      <c r="N1054" s="62"/>
      <c r="O1054" s="62"/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62"/>
      <c r="AC1054" s="62"/>
      <c r="AD1054" s="62"/>
      <c r="AE1054" s="62"/>
      <c r="AF1054" s="62"/>
      <c r="AG1054" s="62"/>
      <c r="AH1054" s="62"/>
      <c r="AI1054" s="62"/>
      <c r="AJ1054" s="62"/>
      <c r="AK1054" s="62"/>
      <c r="AL1054" s="62"/>
      <c r="AM1054" s="62"/>
      <c r="AN1054" s="62"/>
      <c r="AO1054" s="62"/>
      <c r="AP1054" s="62"/>
      <c r="AQ1054" s="62"/>
      <c r="AR1054" s="62"/>
      <c r="AS1054" s="62"/>
      <c r="AT1054" s="62"/>
      <c r="AU1054" s="62"/>
      <c r="AV1054" s="62"/>
      <c r="AW1054" s="62"/>
      <c r="AX1054" s="62"/>
      <c r="AY1054" s="62"/>
      <c r="AZ1054" s="62"/>
      <c r="BA1054" s="62"/>
      <c r="BB1054" s="62"/>
      <c r="BC1054" s="62"/>
      <c r="BD1054" s="62"/>
      <c r="BE1054" s="62"/>
      <c r="BF1054" s="62"/>
      <c r="BG1054" s="62"/>
      <c r="BH1054" s="62"/>
      <c r="BI1054" s="62"/>
      <c r="BJ1054" s="62"/>
      <c r="BK1054" s="62"/>
      <c r="BL1054" s="62"/>
      <c r="BM1054" s="62"/>
      <c r="BN1054" s="62"/>
      <c r="BO1054" s="62"/>
      <c r="BP1054" s="62"/>
      <c r="BQ1054" s="62"/>
      <c r="BR1054" s="62"/>
      <c r="BS1054" s="62"/>
      <c r="BT1054" s="62"/>
      <c r="BU1054" s="62"/>
      <c r="BV1054" s="62"/>
      <c r="BW1054" s="62"/>
      <c r="BX1054" s="62"/>
      <c r="BY1054" s="62"/>
      <c r="BZ1054" s="62"/>
      <c r="CA1054" s="62"/>
      <c r="CB1054" s="62"/>
      <c r="CC1054" s="62"/>
      <c r="CD1054" s="62"/>
      <c r="CE1054" s="62"/>
      <c r="CF1054" s="62"/>
      <c r="CG1054" s="62"/>
      <c r="CH1054" s="62"/>
      <c r="CI1054" s="62"/>
      <c r="CJ1054" s="62"/>
      <c r="CK1054" s="62"/>
      <c r="CL1054" s="62"/>
    </row>
    <row r="1055" spans="1:90" s="248" customFormat="1" ht="15" customHeight="1">
      <c r="A1055" s="618"/>
      <c r="B1055" s="579"/>
      <c r="C1055" s="580"/>
      <c r="D1055" s="579"/>
      <c r="E1055" s="580"/>
      <c r="F1055" s="583"/>
      <c r="G1055" s="13">
        <v>52</v>
      </c>
      <c r="H1055" s="296"/>
      <c r="I1055" s="6">
        <v>4299</v>
      </c>
      <c r="J1055" s="6">
        <f t="shared" si="259"/>
        <v>0</v>
      </c>
      <c r="K1055" s="332">
        <f>Итого!$B$17</f>
        <v>0</v>
      </c>
      <c r="L1055" s="8">
        <f t="shared" si="260"/>
        <v>4299</v>
      </c>
      <c r="M1055" s="8">
        <f t="shared" si="261"/>
        <v>0</v>
      </c>
      <c r="N1055" s="62"/>
      <c r="O1055" s="62"/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62"/>
      <c r="AC1055" s="62"/>
      <c r="AD1055" s="62"/>
      <c r="AE1055" s="62"/>
      <c r="AF1055" s="62"/>
      <c r="AG1055" s="62"/>
      <c r="AH1055" s="62"/>
      <c r="AI1055" s="62"/>
      <c r="AJ1055" s="62"/>
      <c r="AK1055" s="62"/>
      <c r="AL1055" s="62"/>
      <c r="AM1055" s="62"/>
      <c r="AN1055" s="62"/>
      <c r="AO1055" s="62"/>
      <c r="AP1055" s="62"/>
      <c r="AQ1055" s="62"/>
      <c r="AR1055" s="62"/>
      <c r="AS1055" s="62"/>
      <c r="AT1055" s="62"/>
      <c r="AU1055" s="62"/>
      <c r="AV1055" s="62"/>
      <c r="AW1055" s="62"/>
      <c r="AX1055" s="62"/>
      <c r="AY1055" s="62"/>
      <c r="AZ1055" s="62"/>
      <c r="BA1055" s="62"/>
      <c r="BB1055" s="62"/>
      <c r="BC1055" s="62"/>
      <c r="BD1055" s="62"/>
      <c r="BE1055" s="62"/>
      <c r="BF1055" s="62"/>
      <c r="BG1055" s="62"/>
      <c r="BH1055" s="62"/>
      <c r="BI1055" s="62"/>
      <c r="BJ1055" s="62"/>
      <c r="BK1055" s="62"/>
      <c r="BL1055" s="62"/>
      <c r="BM1055" s="62"/>
      <c r="BN1055" s="62"/>
      <c r="BO1055" s="62"/>
      <c r="BP1055" s="62"/>
      <c r="BQ1055" s="62"/>
      <c r="BR1055" s="62"/>
      <c r="BS1055" s="62"/>
      <c r="BT1055" s="62"/>
      <c r="BU1055" s="62"/>
      <c r="BV1055" s="62"/>
      <c r="BW1055" s="62"/>
      <c r="BX1055" s="62"/>
      <c r="BY1055" s="62"/>
      <c r="BZ1055" s="62"/>
      <c r="CA1055" s="62"/>
      <c r="CB1055" s="62"/>
      <c r="CC1055" s="62"/>
      <c r="CD1055" s="62"/>
      <c r="CE1055" s="62"/>
      <c r="CF1055" s="62"/>
      <c r="CG1055" s="62"/>
      <c r="CH1055" s="62"/>
      <c r="CI1055" s="62"/>
      <c r="CJ1055" s="62"/>
      <c r="CK1055" s="62"/>
      <c r="CL1055" s="62"/>
    </row>
    <row r="1056" spans="1:90" s="248" customFormat="1" ht="15" customHeight="1">
      <c r="A1056" s="619" t="s">
        <v>633</v>
      </c>
      <c r="B1056" s="515" t="s">
        <v>124</v>
      </c>
      <c r="C1056" s="516"/>
      <c r="D1056" s="528" t="s">
        <v>579</v>
      </c>
      <c r="E1056" s="516"/>
      <c r="F1056" s="595"/>
      <c r="G1056" s="5"/>
      <c r="H1056" s="253">
        <f>SUM(H1057:H1068)</f>
        <v>0</v>
      </c>
      <c r="I1056" s="5"/>
      <c r="J1056" s="5">
        <f>SUM(J1057:J1068)</f>
        <v>0</v>
      </c>
      <c r="K1056" s="68"/>
      <c r="L1056" s="10"/>
      <c r="M1056" s="7">
        <f>SUM(M1057:M1068)</f>
        <v>0</v>
      </c>
      <c r="N1056" s="62"/>
      <c r="O1056" s="62"/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62"/>
      <c r="AC1056" s="62"/>
      <c r="AD1056" s="62"/>
      <c r="AE1056" s="62"/>
      <c r="AF1056" s="62"/>
      <c r="AG1056" s="62"/>
      <c r="AH1056" s="62"/>
      <c r="AI1056" s="62"/>
      <c r="AJ1056" s="62"/>
      <c r="AK1056" s="62"/>
      <c r="AL1056" s="62"/>
      <c r="AM1056" s="62"/>
      <c r="AN1056" s="62"/>
      <c r="AO1056" s="62"/>
      <c r="AP1056" s="62"/>
      <c r="AQ1056" s="62"/>
      <c r="AR1056" s="62"/>
      <c r="AS1056" s="62"/>
      <c r="AT1056" s="62"/>
      <c r="AU1056" s="62"/>
      <c r="AV1056" s="62"/>
      <c r="AW1056" s="62"/>
      <c r="AX1056" s="62"/>
      <c r="AY1056" s="62"/>
      <c r="AZ1056" s="62"/>
      <c r="BA1056" s="62"/>
      <c r="BB1056" s="62"/>
      <c r="BC1056" s="62"/>
      <c r="BD1056" s="62"/>
      <c r="BE1056" s="62"/>
      <c r="BF1056" s="62"/>
      <c r="BG1056" s="62"/>
      <c r="BH1056" s="62"/>
      <c r="BI1056" s="62"/>
      <c r="BJ1056" s="62"/>
      <c r="BK1056" s="62"/>
      <c r="BL1056" s="62"/>
      <c r="BM1056" s="62"/>
      <c r="BN1056" s="62"/>
      <c r="BO1056" s="62"/>
      <c r="BP1056" s="62"/>
      <c r="BQ1056" s="62"/>
      <c r="BR1056" s="62"/>
      <c r="BS1056" s="62"/>
      <c r="BT1056" s="62"/>
      <c r="BU1056" s="62"/>
      <c r="BV1056" s="62"/>
      <c r="BW1056" s="62"/>
      <c r="BX1056" s="62"/>
      <c r="BY1056" s="62"/>
      <c r="BZ1056" s="62"/>
      <c r="CA1056" s="62"/>
      <c r="CB1056" s="62"/>
      <c r="CC1056" s="62"/>
      <c r="CD1056" s="62"/>
      <c r="CE1056" s="62"/>
      <c r="CF1056" s="62"/>
      <c r="CG1056" s="62"/>
      <c r="CH1056" s="62"/>
      <c r="CI1056" s="62"/>
      <c r="CJ1056" s="62"/>
      <c r="CK1056" s="62"/>
      <c r="CL1056" s="62"/>
    </row>
    <row r="1057" spans="1:90" s="248" customFormat="1" ht="15" customHeight="1">
      <c r="A1057" s="578"/>
      <c r="B1057" s="517"/>
      <c r="C1057" s="518"/>
      <c r="D1057" s="577"/>
      <c r="E1057" s="578"/>
      <c r="F1057" s="510"/>
      <c r="G1057" s="13">
        <v>34</v>
      </c>
      <c r="H1057" s="296"/>
      <c r="I1057" s="6">
        <v>4299</v>
      </c>
      <c r="J1057" s="6">
        <f>I1057*H1057</f>
        <v>0</v>
      </c>
      <c r="K1057" s="332">
        <f>Итого!$B$17</f>
        <v>0</v>
      </c>
      <c r="L1057" s="8">
        <f t="shared" ref="L1057:L1068" si="262">PRODUCT(I1057,1-K1057)</f>
        <v>4299</v>
      </c>
      <c r="M1057" s="8">
        <f t="shared" ref="M1057:M1068" si="263">L1057*H1057</f>
        <v>0</v>
      </c>
      <c r="N1057" s="62"/>
      <c r="O1057" s="62"/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62"/>
      <c r="AC1057" s="62"/>
      <c r="AD1057" s="62"/>
      <c r="AE1057" s="62"/>
      <c r="AF1057" s="62"/>
      <c r="AG1057" s="62"/>
      <c r="AH1057" s="62"/>
      <c r="AI1057" s="62"/>
      <c r="AJ1057" s="62"/>
      <c r="AK1057" s="62"/>
      <c r="AL1057" s="62"/>
      <c r="AM1057" s="62"/>
      <c r="AN1057" s="62"/>
      <c r="AO1057" s="62"/>
      <c r="AP1057" s="62"/>
      <c r="AQ1057" s="62"/>
      <c r="AR1057" s="62"/>
      <c r="AS1057" s="62"/>
      <c r="AT1057" s="62"/>
      <c r="AU1057" s="62"/>
      <c r="AV1057" s="62"/>
      <c r="AW1057" s="62"/>
      <c r="AX1057" s="62"/>
      <c r="AY1057" s="62"/>
      <c r="AZ1057" s="62"/>
      <c r="BA1057" s="62"/>
      <c r="BB1057" s="62"/>
      <c r="BC1057" s="62"/>
      <c r="BD1057" s="62"/>
      <c r="BE1057" s="62"/>
      <c r="BF1057" s="62"/>
      <c r="BG1057" s="62"/>
      <c r="BH1057" s="62"/>
      <c r="BI1057" s="62"/>
      <c r="BJ1057" s="62"/>
      <c r="BK1057" s="62"/>
      <c r="BL1057" s="62"/>
      <c r="BM1057" s="62"/>
      <c r="BN1057" s="62"/>
      <c r="BO1057" s="62"/>
      <c r="BP1057" s="62"/>
      <c r="BQ1057" s="62"/>
      <c r="BR1057" s="62"/>
      <c r="BS1057" s="62"/>
      <c r="BT1057" s="62"/>
      <c r="BU1057" s="62"/>
      <c r="BV1057" s="62"/>
      <c r="BW1057" s="62"/>
      <c r="BX1057" s="62"/>
      <c r="BY1057" s="62"/>
      <c r="BZ1057" s="62"/>
      <c r="CA1057" s="62"/>
      <c r="CB1057" s="62"/>
      <c r="CC1057" s="62"/>
      <c r="CD1057" s="62"/>
      <c r="CE1057" s="62"/>
      <c r="CF1057" s="62"/>
      <c r="CG1057" s="62"/>
      <c r="CH1057" s="62"/>
      <c r="CI1057" s="62"/>
      <c r="CJ1057" s="62"/>
      <c r="CK1057" s="62"/>
      <c r="CL1057" s="62"/>
    </row>
    <row r="1058" spans="1:90" s="248" customFormat="1" ht="15" customHeight="1">
      <c r="A1058" s="578"/>
      <c r="B1058" s="517"/>
      <c r="C1058" s="518"/>
      <c r="D1058" s="577"/>
      <c r="E1058" s="578"/>
      <c r="F1058" s="510"/>
      <c r="G1058" s="13">
        <v>36</v>
      </c>
      <c r="H1058" s="296"/>
      <c r="I1058" s="6">
        <v>4299</v>
      </c>
      <c r="J1058" s="6">
        <f t="shared" ref="J1058:J1068" si="264">I1058*H1058</f>
        <v>0</v>
      </c>
      <c r="K1058" s="332">
        <f>Итого!$B$17</f>
        <v>0</v>
      </c>
      <c r="L1058" s="8">
        <f t="shared" si="262"/>
        <v>4299</v>
      </c>
      <c r="M1058" s="8">
        <f t="shared" si="263"/>
        <v>0</v>
      </c>
      <c r="N1058" s="62"/>
      <c r="O1058" s="62"/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2"/>
      <c r="AC1058" s="62"/>
      <c r="AD1058" s="62"/>
      <c r="AE1058" s="62"/>
      <c r="AF1058" s="62"/>
      <c r="AG1058" s="62"/>
      <c r="AH1058" s="62"/>
      <c r="AI1058" s="62"/>
      <c r="AJ1058" s="62"/>
      <c r="AK1058" s="62"/>
      <c r="AL1058" s="62"/>
      <c r="AM1058" s="62"/>
      <c r="AN1058" s="62"/>
      <c r="AO1058" s="62"/>
      <c r="AP1058" s="62"/>
      <c r="AQ1058" s="62"/>
      <c r="AR1058" s="62"/>
      <c r="AS1058" s="62"/>
      <c r="AT1058" s="62"/>
      <c r="AU1058" s="62"/>
      <c r="AV1058" s="62"/>
      <c r="AW1058" s="62"/>
      <c r="AX1058" s="62"/>
      <c r="AY1058" s="62"/>
      <c r="AZ1058" s="62"/>
      <c r="BA1058" s="62"/>
      <c r="BB1058" s="62"/>
      <c r="BC1058" s="62"/>
      <c r="BD1058" s="62"/>
      <c r="BE1058" s="62"/>
      <c r="BF1058" s="62"/>
      <c r="BG1058" s="62"/>
      <c r="BH1058" s="62"/>
      <c r="BI1058" s="62"/>
      <c r="BJ1058" s="62"/>
      <c r="BK1058" s="62"/>
      <c r="BL1058" s="62"/>
      <c r="BM1058" s="62"/>
      <c r="BN1058" s="62"/>
      <c r="BO1058" s="62"/>
      <c r="BP1058" s="62"/>
      <c r="BQ1058" s="62"/>
      <c r="BR1058" s="62"/>
      <c r="BS1058" s="62"/>
      <c r="BT1058" s="62"/>
      <c r="BU1058" s="62"/>
      <c r="BV1058" s="62"/>
      <c r="BW1058" s="62"/>
      <c r="BX1058" s="62"/>
      <c r="BY1058" s="62"/>
      <c r="BZ1058" s="62"/>
      <c r="CA1058" s="62"/>
      <c r="CB1058" s="62"/>
      <c r="CC1058" s="62"/>
      <c r="CD1058" s="62"/>
      <c r="CE1058" s="62"/>
      <c r="CF1058" s="62"/>
      <c r="CG1058" s="62"/>
      <c r="CH1058" s="62"/>
      <c r="CI1058" s="62"/>
      <c r="CJ1058" s="62"/>
      <c r="CK1058" s="62"/>
      <c r="CL1058" s="62"/>
    </row>
    <row r="1059" spans="1:90" s="248" customFormat="1" ht="15" customHeight="1">
      <c r="A1059" s="578"/>
      <c r="B1059" s="517"/>
      <c r="C1059" s="518"/>
      <c r="D1059" s="577"/>
      <c r="E1059" s="578"/>
      <c r="F1059" s="510"/>
      <c r="G1059" s="13">
        <v>38</v>
      </c>
      <c r="H1059" s="296"/>
      <c r="I1059" s="6">
        <v>4299</v>
      </c>
      <c r="J1059" s="6">
        <f t="shared" si="264"/>
        <v>0</v>
      </c>
      <c r="K1059" s="332">
        <f>Итого!$B$17</f>
        <v>0</v>
      </c>
      <c r="L1059" s="8">
        <f t="shared" si="262"/>
        <v>4299</v>
      </c>
      <c r="M1059" s="8">
        <f t="shared" si="263"/>
        <v>0</v>
      </c>
      <c r="N1059" s="62"/>
      <c r="O1059" s="62"/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2"/>
      <c r="AC1059" s="62"/>
      <c r="AD1059" s="62"/>
      <c r="AE1059" s="62"/>
      <c r="AF1059" s="62"/>
      <c r="AG1059" s="62"/>
      <c r="AH1059" s="62"/>
      <c r="AI1059" s="62"/>
      <c r="AJ1059" s="62"/>
      <c r="AK1059" s="62"/>
      <c r="AL1059" s="62"/>
      <c r="AM1059" s="62"/>
      <c r="AN1059" s="62"/>
      <c r="AO1059" s="62"/>
      <c r="AP1059" s="62"/>
      <c r="AQ1059" s="62"/>
      <c r="AR1059" s="62"/>
      <c r="AS1059" s="62"/>
      <c r="AT1059" s="62"/>
      <c r="AU1059" s="62"/>
      <c r="AV1059" s="62"/>
      <c r="AW1059" s="62"/>
      <c r="AX1059" s="62"/>
      <c r="AY1059" s="62"/>
      <c r="AZ1059" s="62"/>
      <c r="BA1059" s="62"/>
      <c r="BB1059" s="62"/>
      <c r="BC1059" s="62"/>
      <c r="BD1059" s="62"/>
      <c r="BE1059" s="62"/>
      <c r="BF1059" s="62"/>
      <c r="BG1059" s="62"/>
      <c r="BH1059" s="62"/>
      <c r="BI1059" s="62"/>
      <c r="BJ1059" s="62"/>
      <c r="BK1059" s="62"/>
      <c r="BL1059" s="62"/>
      <c r="BM1059" s="62"/>
      <c r="BN1059" s="62"/>
      <c r="BO1059" s="62"/>
      <c r="BP1059" s="62"/>
      <c r="BQ1059" s="62"/>
      <c r="BR1059" s="62"/>
      <c r="BS1059" s="62"/>
      <c r="BT1059" s="62"/>
      <c r="BU1059" s="62"/>
      <c r="BV1059" s="62"/>
      <c r="BW1059" s="62"/>
      <c r="BX1059" s="62"/>
      <c r="BY1059" s="62"/>
      <c r="BZ1059" s="62"/>
      <c r="CA1059" s="62"/>
      <c r="CB1059" s="62"/>
      <c r="CC1059" s="62"/>
      <c r="CD1059" s="62"/>
      <c r="CE1059" s="62"/>
      <c r="CF1059" s="62"/>
      <c r="CG1059" s="62"/>
      <c r="CH1059" s="62"/>
      <c r="CI1059" s="62"/>
      <c r="CJ1059" s="62"/>
      <c r="CK1059" s="62"/>
      <c r="CL1059" s="62"/>
    </row>
    <row r="1060" spans="1:90" s="248" customFormat="1" ht="15" customHeight="1">
      <c r="A1060" s="578"/>
      <c r="B1060" s="517"/>
      <c r="C1060" s="518"/>
      <c r="D1060" s="577"/>
      <c r="E1060" s="578"/>
      <c r="F1060" s="510"/>
      <c r="G1060" s="13">
        <v>40</v>
      </c>
      <c r="H1060" s="296"/>
      <c r="I1060" s="6">
        <v>4299</v>
      </c>
      <c r="J1060" s="6">
        <f t="shared" si="264"/>
        <v>0</v>
      </c>
      <c r="K1060" s="332">
        <f>Итого!$B$17</f>
        <v>0</v>
      </c>
      <c r="L1060" s="8">
        <f t="shared" si="262"/>
        <v>4299</v>
      </c>
      <c r="M1060" s="8">
        <f t="shared" si="263"/>
        <v>0</v>
      </c>
      <c r="N1060" s="62"/>
      <c r="O1060" s="62"/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62"/>
      <c r="AC1060" s="62"/>
      <c r="AD1060" s="62"/>
      <c r="AE1060" s="62"/>
      <c r="AF1060" s="62"/>
      <c r="AG1060" s="62"/>
      <c r="AH1060" s="62"/>
      <c r="AI1060" s="62"/>
      <c r="AJ1060" s="62"/>
      <c r="AK1060" s="62"/>
      <c r="AL1060" s="62"/>
      <c r="AM1060" s="62"/>
      <c r="AN1060" s="62"/>
      <c r="AO1060" s="62"/>
      <c r="AP1060" s="62"/>
      <c r="AQ1060" s="62"/>
      <c r="AR1060" s="62"/>
      <c r="AS1060" s="62"/>
      <c r="AT1060" s="62"/>
      <c r="AU1060" s="62"/>
      <c r="AV1060" s="62"/>
      <c r="AW1060" s="62"/>
      <c r="AX1060" s="62"/>
      <c r="AY1060" s="62"/>
      <c r="AZ1060" s="62"/>
      <c r="BA1060" s="62"/>
      <c r="BB1060" s="62"/>
      <c r="BC1060" s="62"/>
      <c r="BD1060" s="62"/>
      <c r="BE1060" s="62"/>
      <c r="BF1060" s="62"/>
      <c r="BG1060" s="62"/>
      <c r="BH1060" s="62"/>
      <c r="BI1060" s="62"/>
      <c r="BJ1060" s="62"/>
      <c r="BK1060" s="62"/>
      <c r="BL1060" s="62"/>
      <c r="BM1060" s="62"/>
      <c r="BN1060" s="62"/>
      <c r="BO1060" s="62"/>
      <c r="BP1060" s="62"/>
      <c r="BQ1060" s="62"/>
      <c r="BR1060" s="62"/>
      <c r="BS1060" s="62"/>
      <c r="BT1060" s="62"/>
      <c r="BU1060" s="62"/>
      <c r="BV1060" s="62"/>
      <c r="BW1060" s="62"/>
      <c r="BX1060" s="62"/>
      <c r="BY1060" s="62"/>
      <c r="BZ1060" s="62"/>
      <c r="CA1060" s="62"/>
      <c r="CB1060" s="62"/>
      <c r="CC1060" s="62"/>
      <c r="CD1060" s="62"/>
      <c r="CE1060" s="62"/>
      <c r="CF1060" s="62"/>
      <c r="CG1060" s="62"/>
      <c r="CH1060" s="62"/>
      <c r="CI1060" s="62"/>
      <c r="CJ1060" s="62"/>
      <c r="CK1060" s="62"/>
      <c r="CL1060" s="62"/>
    </row>
    <row r="1061" spans="1:90" s="248" customFormat="1" ht="15" customHeight="1">
      <c r="A1061" s="578"/>
      <c r="B1061" s="517"/>
      <c r="C1061" s="518"/>
      <c r="D1061" s="577"/>
      <c r="E1061" s="578"/>
      <c r="F1061" s="510"/>
      <c r="G1061" s="13">
        <v>42</v>
      </c>
      <c r="H1061" s="296"/>
      <c r="I1061" s="6">
        <v>4299</v>
      </c>
      <c r="J1061" s="6">
        <f t="shared" si="264"/>
        <v>0</v>
      </c>
      <c r="K1061" s="332">
        <f>Итого!$B$17</f>
        <v>0</v>
      </c>
      <c r="L1061" s="8">
        <f t="shared" si="262"/>
        <v>4299</v>
      </c>
      <c r="M1061" s="8">
        <f t="shared" si="263"/>
        <v>0</v>
      </c>
      <c r="N1061" s="62"/>
      <c r="O1061" s="62"/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2"/>
      <c r="AC1061" s="62"/>
      <c r="AD1061" s="62"/>
      <c r="AE1061" s="62"/>
      <c r="AF1061" s="62"/>
      <c r="AG1061" s="62"/>
      <c r="AH1061" s="62"/>
      <c r="AI1061" s="62"/>
      <c r="AJ1061" s="62"/>
      <c r="AK1061" s="62"/>
      <c r="AL1061" s="62"/>
      <c r="AM1061" s="62"/>
      <c r="AN1061" s="62"/>
      <c r="AO1061" s="62"/>
      <c r="AP1061" s="62"/>
      <c r="AQ1061" s="62"/>
      <c r="AR1061" s="62"/>
      <c r="AS1061" s="62"/>
      <c r="AT1061" s="62"/>
      <c r="AU1061" s="62"/>
      <c r="AV1061" s="62"/>
      <c r="AW1061" s="62"/>
      <c r="AX1061" s="62"/>
      <c r="AY1061" s="62"/>
      <c r="AZ1061" s="62"/>
      <c r="BA1061" s="62"/>
      <c r="BB1061" s="62"/>
      <c r="BC1061" s="62"/>
      <c r="BD1061" s="62"/>
      <c r="BE1061" s="62"/>
      <c r="BF1061" s="62"/>
      <c r="BG1061" s="62"/>
      <c r="BH1061" s="62"/>
      <c r="BI1061" s="62"/>
      <c r="BJ1061" s="62"/>
      <c r="BK1061" s="62"/>
      <c r="BL1061" s="62"/>
      <c r="BM1061" s="62"/>
      <c r="BN1061" s="62"/>
      <c r="BO1061" s="62"/>
      <c r="BP1061" s="62"/>
      <c r="BQ1061" s="62"/>
      <c r="BR1061" s="62"/>
      <c r="BS1061" s="62"/>
      <c r="BT1061" s="62"/>
      <c r="BU1061" s="62"/>
      <c r="BV1061" s="62"/>
      <c r="BW1061" s="62"/>
      <c r="BX1061" s="62"/>
      <c r="BY1061" s="62"/>
      <c r="BZ1061" s="62"/>
      <c r="CA1061" s="62"/>
      <c r="CB1061" s="62"/>
      <c r="CC1061" s="62"/>
      <c r="CD1061" s="62"/>
      <c r="CE1061" s="62"/>
      <c r="CF1061" s="62"/>
      <c r="CG1061" s="62"/>
      <c r="CH1061" s="62"/>
      <c r="CI1061" s="62"/>
      <c r="CJ1061" s="62"/>
      <c r="CK1061" s="62"/>
      <c r="CL1061" s="62"/>
    </row>
    <row r="1062" spans="1:90" s="248" customFormat="1" ht="15" customHeight="1">
      <c r="A1062" s="578"/>
      <c r="B1062" s="517"/>
      <c r="C1062" s="518"/>
      <c r="D1062" s="577"/>
      <c r="E1062" s="578"/>
      <c r="F1062" s="510"/>
      <c r="G1062" s="13">
        <v>44</v>
      </c>
      <c r="H1062" s="296"/>
      <c r="I1062" s="6">
        <v>4299</v>
      </c>
      <c r="J1062" s="6">
        <f t="shared" si="264"/>
        <v>0</v>
      </c>
      <c r="K1062" s="332">
        <f>Итого!$B$17</f>
        <v>0</v>
      </c>
      <c r="L1062" s="8">
        <f t="shared" si="262"/>
        <v>4299</v>
      </c>
      <c r="M1062" s="8">
        <f t="shared" si="263"/>
        <v>0</v>
      </c>
      <c r="N1062" s="62"/>
      <c r="O1062" s="62"/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2"/>
      <c r="AC1062" s="62"/>
      <c r="AD1062" s="62"/>
      <c r="AE1062" s="62"/>
      <c r="AF1062" s="62"/>
      <c r="AG1062" s="62"/>
      <c r="AH1062" s="62"/>
      <c r="AI1062" s="62"/>
      <c r="AJ1062" s="62"/>
      <c r="AK1062" s="62"/>
      <c r="AL1062" s="62"/>
      <c r="AM1062" s="62"/>
      <c r="AN1062" s="62"/>
      <c r="AO1062" s="62"/>
      <c r="AP1062" s="62"/>
      <c r="AQ1062" s="62"/>
      <c r="AR1062" s="62"/>
      <c r="AS1062" s="62"/>
      <c r="AT1062" s="62"/>
      <c r="AU1062" s="62"/>
      <c r="AV1062" s="62"/>
      <c r="AW1062" s="62"/>
      <c r="AX1062" s="62"/>
      <c r="AY1062" s="62"/>
      <c r="AZ1062" s="62"/>
      <c r="BA1062" s="62"/>
      <c r="BB1062" s="62"/>
      <c r="BC1062" s="62"/>
      <c r="BD1062" s="62"/>
      <c r="BE1062" s="62"/>
      <c r="BF1062" s="62"/>
      <c r="BG1062" s="62"/>
      <c r="BH1062" s="62"/>
      <c r="BI1062" s="62"/>
      <c r="BJ1062" s="62"/>
      <c r="BK1062" s="62"/>
      <c r="BL1062" s="62"/>
      <c r="BM1062" s="62"/>
      <c r="BN1062" s="62"/>
      <c r="BO1062" s="62"/>
      <c r="BP1062" s="62"/>
      <c r="BQ1062" s="62"/>
      <c r="BR1062" s="62"/>
      <c r="BS1062" s="62"/>
      <c r="BT1062" s="62"/>
      <c r="BU1062" s="62"/>
      <c r="BV1062" s="62"/>
      <c r="BW1062" s="62"/>
      <c r="BX1062" s="62"/>
      <c r="BY1062" s="62"/>
      <c r="BZ1062" s="62"/>
      <c r="CA1062" s="62"/>
      <c r="CB1062" s="62"/>
      <c r="CC1062" s="62"/>
      <c r="CD1062" s="62"/>
      <c r="CE1062" s="62"/>
      <c r="CF1062" s="62"/>
      <c r="CG1062" s="62"/>
      <c r="CH1062" s="62"/>
      <c r="CI1062" s="62"/>
      <c r="CJ1062" s="62"/>
      <c r="CK1062" s="62"/>
      <c r="CL1062" s="62"/>
    </row>
    <row r="1063" spans="1:90" s="248" customFormat="1" ht="15" customHeight="1">
      <c r="A1063" s="578"/>
      <c r="B1063" s="517"/>
      <c r="C1063" s="518"/>
      <c r="D1063" s="577"/>
      <c r="E1063" s="578"/>
      <c r="F1063" s="510"/>
      <c r="G1063" s="13">
        <v>46</v>
      </c>
      <c r="H1063" s="296"/>
      <c r="I1063" s="6">
        <v>4299</v>
      </c>
      <c r="J1063" s="6">
        <f t="shared" si="264"/>
        <v>0</v>
      </c>
      <c r="K1063" s="332">
        <f>Итого!$B$17</f>
        <v>0</v>
      </c>
      <c r="L1063" s="8">
        <f t="shared" si="262"/>
        <v>4299</v>
      </c>
      <c r="M1063" s="8">
        <f t="shared" si="263"/>
        <v>0</v>
      </c>
      <c r="N1063" s="62"/>
      <c r="O1063" s="62"/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/>
      <c r="AD1063" s="62"/>
      <c r="AE1063" s="62"/>
      <c r="AF1063" s="62"/>
      <c r="AG1063" s="62"/>
      <c r="AH1063" s="62"/>
      <c r="AI1063" s="62"/>
      <c r="AJ1063" s="62"/>
      <c r="AK1063" s="62"/>
      <c r="AL1063" s="62"/>
      <c r="AM1063" s="62"/>
      <c r="AN1063" s="62"/>
      <c r="AO1063" s="62"/>
      <c r="AP1063" s="62"/>
      <c r="AQ1063" s="62"/>
      <c r="AR1063" s="62"/>
      <c r="AS1063" s="62"/>
      <c r="AT1063" s="62"/>
      <c r="AU1063" s="62"/>
      <c r="AV1063" s="62"/>
      <c r="AW1063" s="62"/>
      <c r="AX1063" s="62"/>
      <c r="AY1063" s="62"/>
      <c r="AZ1063" s="62"/>
      <c r="BA1063" s="62"/>
      <c r="BB1063" s="62"/>
      <c r="BC1063" s="62"/>
      <c r="BD1063" s="62"/>
      <c r="BE1063" s="62"/>
      <c r="BF1063" s="62"/>
      <c r="BG1063" s="62"/>
      <c r="BH1063" s="62"/>
      <c r="BI1063" s="62"/>
      <c r="BJ1063" s="62"/>
      <c r="BK1063" s="62"/>
      <c r="BL1063" s="62"/>
      <c r="BM1063" s="62"/>
      <c r="BN1063" s="62"/>
      <c r="BO1063" s="62"/>
      <c r="BP1063" s="62"/>
      <c r="BQ1063" s="62"/>
      <c r="BR1063" s="62"/>
      <c r="BS1063" s="62"/>
      <c r="BT1063" s="62"/>
      <c r="BU1063" s="62"/>
      <c r="BV1063" s="62"/>
      <c r="BW1063" s="62"/>
      <c r="BX1063" s="62"/>
      <c r="BY1063" s="62"/>
      <c r="BZ1063" s="62"/>
      <c r="CA1063" s="62"/>
      <c r="CB1063" s="62"/>
      <c r="CC1063" s="62"/>
      <c r="CD1063" s="62"/>
      <c r="CE1063" s="62"/>
      <c r="CF1063" s="62"/>
      <c r="CG1063" s="62"/>
      <c r="CH1063" s="62"/>
      <c r="CI1063" s="62"/>
      <c r="CJ1063" s="62"/>
      <c r="CK1063" s="62"/>
      <c r="CL1063" s="62"/>
    </row>
    <row r="1064" spans="1:90" s="248" customFormat="1" ht="15" customHeight="1">
      <c r="A1064" s="578"/>
      <c r="B1064" s="517"/>
      <c r="C1064" s="518"/>
      <c r="D1064" s="577"/>
      <c r="E1064" s="578"/>
      <c r="F1064" s="510"/>
      <c r="G1064" s="13">
        <v>48</v>
      </c>
      <c r="H1064" s="296"/>
      <c r="I1064" s="6">
        <v>4299</v>
      </c>
      <c r="J1064" s="6">
        <f t="shared" si="264"/>
        <v>0</v>
      </c>
      <c r="K1064" s="332">
        <f>Итого!$B$17</f>
        <v>0</v>
      </c>
      <c r="L1064" s="8">
        <f t="shared" si="262"/>
        <v>4299</v>
      </c>
      <c r="M1064" s="8">
        <f t="shared" si="263"/>
        <v>0</v>
      </c>
      <c r="N1064" s="62"/>
      <c r="O1064" s="62"/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2"/>
      <c r="AC1064" s="62"/>
      <c r="AD1064" s="62"/>
      <c r="AE1064" s="62"/>
      <c r="AF1064" s="62"/>
      <c r="AG1064" s="62"/>
      <c r="AH1064" s="62"/>
      <c r="AI1064" s="62"/>
      <c r="AJ1064" s="62"/>
      <c r="AK1064" s="62"/>
      <c r="AL1064" s="62"/>
      <c r="AM1064" s="62"/>
      <c r="AN1064" s="62"/>
      <c r="AO1064" s="62"/>
      <c r="AP1064" s="62"/>
      <c r="AQ1064" s="62"/>
      <c r="AR1064" s="62"/>
      <c r="AS1064" s="62"/>
      <c r="AT1064" s="62"/>
      <c r="AU1064" s="62"/>
      <c r="AV1064" s="62"/>
      <c r="AW1064" s="62"/>
      <c r="AX1064" s="62"/>
      <c r="AY1064" s="62"/>
      <c r="AZ1064" s="62"/>
      <c r="BA1064" s="62"/>
      <c r="BB1064" s="62"/>
      <c r="BC1064" s="62"/>
      <c r="BD1064" s="62"/>
      <c r="BE1064" s="62"/>
      <c r="BF1064" s="62"/>
      <c r="BG1064" s="62"/>
      <c r="BH1064" s="62"/>
      <c r="BI1064" s="62"/>
      <c r="BJ1064" s="62"/>
      <c r="BK1064" s="62"/>
      <c r="BL1064" s="62"/>
      <c r="BM1064" s="62"/>
      <c r="BN1064" s="62"/>
      <c r="BO1064" s="62"/>
      <c r="BP1064" s="62"/>
      <c r="BQ1064" s="62"/>
      <c r="BR1064" s="62"/>
      <c r="BS1064" s="62"/>
      <c r="BT1064" s="62"/>
      <c r="BU1064" s="62"/>
      <c r="BV1064" s="62"/>
      <c r="BW1064" s="62"/>
      <c r="BX1064" s="62"/>
      <c r="BY1064" s="62"/>
      <c r="BZ1064" s="62"/>
      <c r="CA1064" s="62"/>
      <c r="CB1064" s="62"/>
      <c r="CC1064" s="62"/>
      <c r="CD1064" s="62"/>
      <c r="CE1064" s="62"/>
      <c r="CF1064" s="62"/>
      <c r="CG1064" s="62"/>
      <c r="CH1064" s="62"/>
      <c r="CI1064" s="62"/>
      <c r="CJ1064" s="62"/>
      <c r="CK1064" s="62"/>
      <c r="CL1064" s="62"/>
    </row>
    <row r="1065" spans="1:90" s="248" customFormat="1" ht="15" customHeight="1">
      <c r="A1065" s="578"/>
      <c r="B1065" s="517"/>
      <c r="C1065" s="518"/>
      <c r="D1065" s="577"/>
      <c r="E1065" s="578"/>
      <c r="F1065" s="510"/>
      <c r="G1065" s="13">
        <v>50</v>
      </c>
      <c r="H1065" s="296"/>
      <c r="I1065" s="6">
        <v>4299</v>
      </c>
      <c r="J1065" s="6">
        <f t="shared" si="264"/>
        <v>0</v>
      </c>
      <c r="K1065" s="332">
        <f>Итого!$B$17</f>
        <v>0</v>
      </c>
      <c r="L1065" s="8">
        <f t="shared" si="262"/>
        <v>4299</v>
      </c>
      <c r="M1065" s="8">
        <f t="shared" si="263"/>
        <v>0</v>
      </c>
      <c r="N1065" s="62"/>
      <c r="O1065" s="62"/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2"/>
      <c r="AC1065" s="62"/>
      <c r="AD1065" s="62"/>
      <c r="AE1065" s="62"/>
      <c r="AF1065" s="62"/>
      <c r="AG1065" s="62"/>
      <c r="AH1065" s="62"/>
      <c r="AI1065" s="62"/>
      <c r="AJ1065" s="62"/>
      <c r="AK1065" s="62"/>
      <c r="AL1065" s="62"/>
      <c r="AM1065" s="62"/>
      <c r="AN1065" s="62"/>
      <c r="AO1065" s="62"/>
      <c r="AP1065" s="62"/>
      <c r="AQ1065" s="62"/>
      <c r="AR1065" s="62"/>
      <c r="AS1065" s="62"/>
      <c r="AT1065" s="62"/>
      <c r="AU1065" s="62"/>
      <c r="AV1065" s="62"/>
      <c r="AW1065" s="62"/>
      <c r="AX1065" s="62"/>
      <c r="AY1065" s="62"/>
      <c r="AZ1065" s="62"/>
      <c r="BA1065" s="62"/>
      <c r="BB1065" s="62"/>
      <c r="BC1065" s="62"/>
      <c r="BD1065" s="62"/>
      <c r="BE1065" s="62"/>
      <c r="BF1065" s="62"/>
      <c r="BG1065" s="62"/>
      <c r="BH1065" s="62"/>
      <c r="BI1065" s="62"/>
      <c r="BJ1065" s="62"/>
      <c r="BK1065" s="62"/>
      <c r="BL1065" s="62"/>
      <c r="BM1065" s="62"/>
      <c r="BN1065" s="62"/>
      <c r="BO1065" s="62"/>
      <c r="BP1065" s="62"/>
      <c r="BQ1065" s="62"/>
      <c r="BR1065" s="62"/>
      <c r="BS1065" s="62"/>
      <c r="BT1065" s="62"/>
      <c r="BU1065" s="62"/>
      <c r="BV1065" s="62"/>
      <c r="BW1065" s="62"/>
      <c r="BX1065" s="62"/>
      <c r="BY1065" s="62"/>
      <c r="BZ1065" s="62"/>
      <c r="CA1065" s="62"/>
      <c r="CB1065" s="62"/>
      <c r="CC1065" s="62"/>
      <c r="CD1065" s="62"/>
      <c r="CE1065" s="62"/>
      <c r="CF1065" s="62"/>
      <c r="CG1065" s="62"/>
      <c r="CH1065" s="62"/>
      <c r="CI1065" s="62"/>
      <c r="CJ1065" s="62"/>
      <c r="CK1065" s="62"/>
      <c r="CL1065" s="62"/>
    </row>
    <row r="1066" spans="1:90" s="248" customFormat="1" ht="15" customHeight="1">
      <c r="A1066" s="578"/>
      <c r="B1066" s="517"/>
      <c r="C1066" s="518"/>
      <c r="D1066" s="577"/>
      <c r="E1066" s="578"/>
      <c r="F1066" s="510"/>
      <c r="G1066" s="13">
        <v>52</v>
      </c>
      <c r="H1066" s="296"/>
      <c r="I1066" s="6">
        <v>4299</v>
      </c>
      <c r="J1066" s="6">
        <f t="shared" si="264"/>
        <v>0</v>
      </c>
      <c r="K1066" s="332">
        <f>Итого!$B$17</f>
        <v>0</v>
      </c>
      <c r="L1066" s="8">
        <f t="shared" si="262"/>
        <v>4299</v>
      </c>
      <c r="M1066" s="8">
        <f t="shared" si="263"/>
        <v>0</v>
      </c>
      <c r="N1066" s="62"/>
      <c r="O1066" s="62"/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62"/>
      <c r="AC1066" s="62"/>
      <c r="AD1066" s="62"/>
      <c r="AE1066" s="62"/>
      <c r="AF1066" s="62"/>
      <c r="AG1066" s="62"/>
      <c r="AH1066" s="62"/>
      <c r="AI1066" s="62"/>
      <c r="AJ1066" s="62"/>
      <c r="AK1066" s="62"/>
      <c r="AL1066" s="62"/>
      <c r="AM1066" s="62"/>
      <c r="AN1066" s="62"/>
      <c r="AO1066" s="62"/>
      <c r="AP1066" s="62"/>
      <c r="AQ1066" s="62"/>
      <c r="AR1066" s="62"/>
      <c r="AS1066" s="62"/>
      <c r="AT1066" s="62"/>
      <c r="AU1066" s="62"/>
      <c r="AV1066" s="62"/>
      <c r="AW1066" s="62"/>
      <c r="AX1066" s="62"/>
      <c r="AY1066" s="62"/>
      <c r="AZ1066" s="62"/>
      <c r="BA1066" s="62"/>
      <c r="BB1066" s="62"/>
      <c r="BC1066" s="62"/>
      <c r="BD1066" s="62"/>
      <c r="BE1066" s="62"/>
      <c r="BF1066" s="62"/>
      <c r="BG1066" s="62"/>
      <c r="BH1066" s="62"/>
      <c r="BI1066" s="62"/>
      <c r="BJ1066" s="62"/>
      <c r="BK1066" s="62"/>
      <c r="BL1066" s="62"/>
      <c r="BM1066" s="62"/>
      <c r="BN1066" s="62"/>
      <c r="BO1066" s="62"/>
      <c r="BP1066" s="62"/>
      <c r="BQ1066" s="62"/>
      <c r="BR1066" s="62"/>
      <c r="BS1066" s="62"/>
      <c r="BT1066" s="62"/>
      <c r="BU1066" s="62"/>
      <c r="BV1066" s="62"/>
      <c r="BW1066" s="62"/>
      <c r="BX1066" s="62"/>
      <c r="BY1066" s="62"/>
      <c r="BZ1066" s="62"/>
      <c r="CA1066" s="62"/>
      <c r="CB1066" s="62"/>
      <c r="CC1066" s="62"/>
      <c r="CD1066" s="62"/>
      <c r="CE1066" s="62"/>
      <c r="CF1066" s="62"/>
      <c r="CG1066" s="62"/>
      <c r="CH1066" s="62"/>
      <c r="CI1066" s="62"/>
      <c r="CJ1066" s="62"/>
      <c r="CK1066" s="62"/>
      <c r="CL1066" s="62"/>
    </row>
    <row r="1067" spans="1:90" s="248" customFormat="1" ht="15" customHeight="1">
      <c r="A1067" s="578"/>
      <c r="B1067" s="517"/>
      <c r="C1067" s="518"/>
      <c r="D1067" s="577"/>
      <c r="E1067" s="578"/>
      <c r="F1067" s="510"/>
      <c r="G1067" s="13">
        <v>54</v>
      </c>
      <c r="H1067" s="296"/>
      <c r="I1067" s="6">
        <v>4299</v>
      </c>
      <c r="J1067" s="6">
        <f t="shared" si="264"/>
        <v>0</v>
      </c>
      <c r="K1067" s="332">
        <f>Итого!$B$17</f>
        <v>0</v>
      </c>
      <c r="L1067" s="8">
        <f t="shared" si="262"/>
        <v>4299</v>
      </c>
      <c r="M1067" s="8">
        <f t="shared" si="263"/>
        <v>0</v>
      </c>
      <c r="N1067" s="62"/>
      <c r="O1067" s="62"/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62"/>
      <c r="AC1067" s="62"/>
      <c r="AD1067" s="62"/>
      <c r="AE1067" s="62"/>
      <c r="AF1067" s="62"/>
      <c r="AG1067" s="62"/>
      <c r="AH1067" s="62"/>
      <c r="AI1067" s="62"/>
      <c r="AJ1067" s="62"/>
      <c r="AK1067" s="62"/>
      <c r="AL1067" s="62"/>
      <c r="AM1067" s="62"/>
      <c r="AN1067" s="62"/>
      <c r="AO1067" s="62"/>
      <c r="AP1067" s="62"/>
      <c r="AQ1067" s="62"/>
      <c r="AR1067" s="62"/>
      <c r="AS1067" s="62"/>
      <c r="AT1067" s="62"/>
      <c r="AU1067" s="62"/>
      <c r="AV1067" s="62"/>
      <c r="AW1067" s="62"/>
      <c r="AX1067" s="62"/>
      <c r="AY1067" s="62"/>
      <c r="AZ1067" s="62"/>
      <c r="BA1067" s="62"/>
      <c r="BB1067" s="62"/>
      <c r="BC1067" s="62"/>
      <c r="BD1067" s="62"/>
      <c r="BE1067" s="62"/>
      <c r="BF1067" s="62"/>
      <c r="BG1067" s="62"/>
      <c r="BH1067" s="62"/>
      <c r="BI1067" s="62"/>
      <c r="BJ1067" s="62"/>
      <c r="BK1067" s="62"/>
      <c r="BL1067" s="62"/>
      <c r="BM1067" s="62"/>
      <c r="BN1067" s="62"/>
      <c r="BO1067" s="62"/>
      <c r="BP1067" s="62"/>
      <c r="BQ1067" s="62"/>
      <c r="BR1067" s="62"/>
      <c r="BS1067" s="62"/>
      <c r="BT1067" s="62"/>
      <c r="BU1067" s="62"/>
      <c r="BV1067" s="62"/>
      <c r="BW1067" s="62"/>
      <c r="BX1067" s="62"/>
      <c r="BY1067" s="62"/>
      <c r="BZ1067" s="62"/>
      <c r="CA1067" s="62"/>
      <c r="CB1067" s="62"/>
      <c r="CC1067" s="62"/>
      <c r="CD1067" s="62"/>
      <c r="CE1067" s="62"/>
      <c r="CF1067" s="62"/>
      <c r="CG1067" s="62"/>
      <c r="CH1067" s="62"/>
      <c r="CI1067" s="62"/>
      <c r="CJ1067" s="62"/>
      <c r="CK1067" s="62"/>
      <c r="CL1067" s="62"/>
    </row>
    <row r="1068" spans="1:90" s="247" customFormat="1" ht="15" customHeight="1">
      <c r="A1068" s="578"/>
      <c r="B1068" s="529"/>
      <c r="C1068" s="530"/>
      <c r="D1068" s="579"/>
      <c r="E1068" s="580"/>
      <c r="F1068" s="519"/>
      <c r="G1068" s="13">
        <v>56</v>
      </c>
      <c r="H1068" s="296"/>
      <c r="I1068" s="6">
        <v>4299</v>
      </c>
      <c r="J1068" s="6">
        <f t="shared" si="264"/>
        <v>0</v>
      </c>
      <c r="K1068" s="332">
        <f>Итого!$B$17</f>
        <v>0</v>
      </c>
      <c r="L1068" s="8">
        <f t="shared" si="262"/>
        <v>4299</v>
      </c>
      <c r="M1068" s="8">
        <f t="shared" si="263"/>
        <v>0</v>
      </c>
      <c r="N1068" s="62"/>
      <c r="O1068" s="62"/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62"/>
      <c r="AC1068" s="62"/>
      <c r="AD1068" s="62"/>
      <c r="AE1068" s="62"/>
      <c r="AF1068" s="62"/>
      <c r="AG1068" s="62"/>
      <c r="AH1068" s="62"/>
      <c r="AI1068" s="62"/>
      <c r="AJ1068" s="62"/>
      <c r="AK1068" s="62"/>
      <c r="AL1068" s="62"/>
      <c r="AM1068" s="62"/>
      <c r="AN1068" s="62"/>
      <c r="AO1068" s="62"/>
      <c r="AP1068" s="62"/>
      <c r="AQ1068" s="62"/>
      <c r="AR1068" s="62"/>
      <c r="AS1068" s="62"/>
      <c r="AT1068" s="62"/>
      <c r="AU1068" s="62"/>
      <c r="AV1068" s="62"/>
      <c r="AW1068" s="62"/>
      <c r="AX1068" s="62"/>
      <c r="AY1068" s="62"/>
      <c r="AZ1068" s="62"/>
      <c r="BA1068" s="62"/>
      <c r="BB1068" s="62"/>
      <c r="BC1068" s="62"/>
      <c r="BD1068" s="62"/>
      <c r="BE1068" s="62"/>
      <c r="BF1068" s="62"/>
      <c r="BG1068" s="62"/>
      <c r="BH1068" s="62"/>
      <c r="BI1068" s="62"/>
      <c r="BJ1068" s="62"/>
      <c r="BK1068" s="62"/>
      <c r="BL1068" s="62"/>
      <c r="BM1068" s="62"/>
      <c r="BN1068" s="62"/>
      <c r="BO1068" s="62"/>
      <c r="BP1068" s="62"/>
      <c r="BQ1068" s="62"/>
      <c r="BR1068" s="62"/>
      <c r="BS1068" s="62"/>
      <c r="BT1068" s="62"/>
      <c r="BU1068" s="62"/>
      <c r="BV1068" s="62"/>
      <c r="BW1068" s="62"/>
      <c r="BX1068" s="62"/>
      <c r="BY1068" s="62"/>
      <c r="BZ1068" s="62"/>
      <c r="CA1068" s="62"/>
      <c r="CB1068" s="62"/>
      <c r="CC1068" s="62"/>
      <c r="CD1068" s="62"/>
      <c r="CE1068" s="62"/>
      <c r="CF1068" s="62"/>
      <c r="CG1068" s="62"/>
      <c r="CH1068" s="62"/>
      <c r="CI1068" s="62"/>
      <c r="CJ1068" s="62"/>
      <c r="CK1068" s="62"/>
      <c r="CL1068" s="62"/>
    </row>
    <row r="1069" spans="1:90" s="247" customFormat="1" ht="15" customHeight="1">
      <c r="A1069" s="619" t="s">
        <v>634</v>
      </c>
      <c r="B1069" s="528" t="s">
        <v>635</v>
      </c>
      <c r="C1069" s="516"/>
      <c r="D1069" s="528" t="s">
        <v>579</v>
      </c>
      <c r="E1069" s="516"/>
      <c r="F1069" s="595"/>
      <c r="G1069" s="5"/>
      <c r="H1069" s="253">
        <f>SUM(H1070:H1081)</f>
        <v>0</v>
      </c>
      <c r="I1069" s="5"/>
      <c r="J1069" s="5">
        <f>SUM(J1070:J1081)</f>
        <v>0</v>
      </c>
      <c r="K1069" s="68"/>
      <c r="L1069" s="10"/>
      <c r="M1069" s="7">
        <f>SUM(M1070:M1081)</f>
        <v>0</v>
      </c>
      <c r="N1069" s="62"/>
      <c r="O1069" s="62"/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2"/>
      <c r="AC1069" s="62"/>
      <c r="AD1069" s="62"/>
      <c r="AE1069" s="62"/>
      <c r="AF1069" s="62"/>
      <c r="AG1069" s="62"/>
      <c r="AH1069" s="62"/>
      <c r="AI1069" s="62"/>
      <c r="AJ1069" s="62"/>
      <c r="AK1069" s="62"/>
      <c r="AL1069" s="62"/>
      <c r="AM1069" s="62"/>
      <c r="AN1069" s="62"/>
      <c r="AO1069" s="62"/>
      <c r="AP1069" s="62"/>
      <c r="AQ1069" s="62"/>
      <c r="AR1069" s="62"/>
      <c r="AS1069" s="62"/>
      <c r="AT1069" s="62"/>
      <c r="AU1069" s="62"/>
      <c r="AV1069" s="62"/>
      <c r="AW1069" s="62"/>
      <c r="AX1069" s="62"/>
      <c r="AY1069" s="62"/>
      <c r="AZ1069" s="62"/>
      <c r="BA1069" s="62"/>
      <c r="BB1069" s="62"/>
      <c r="BC1069" s="62"/>
      <c r="BD1069" s="62"/>
      <c r="BE1069" s="62"/>
      <c r="BF1069" s="62"/>
      <c r="BG1069" s="62"/>
      <c r="BH1069" s="62"/>
      <c r="BI1069" s="62"/>
      <c r="BJ1069" s="62"/>
      <c r="BK1069" s="62"/>
      <c r="BL1069" s="62"/>
      <c r="BM1069" s="62"/>
      <c r="BN1069" s="62"/>
      <c r="BO1069" s="62"/>
      <c r="BP1069" s="62"/>
      <c r="BQ1069" s="62"/>
      <c r="BR1069" s="62"/>
      <c r="BS1069" s="62"/>
      <c r="BT1069" s="62"/>
      <c r="BU1069" s="62"/>
      <c r="BV1069" s="62"/>
      <c r="BW1069" s="62"/>
      <c r="BX1069" s="62"/>
      <c r="BY1069" s="62"/>
      <c r="BZ1069" s="62"/>
      <c r="CA1069" s="62"/>
      <c r="CB1069" s="62"/>
      <c r="CC1069" s="62"/>
      <c r="CD1069" s="62"/>
      <c r="CE1069" s="62"/>
      <c r="CF1069" s="62"/>
      <c r="CG1069" s="62"/>
      <c r="CH1069" s="62"/>
      <c r="CI1069" s="62"/>
      <c r="CJ1069" s="62"/>
      <c r="CK1069" s="62"/>
      <c r="CL1069" s="62"/>
    </row>
    <row r="1070" spans="1:90" s="247" customFormat="1" ht="15" customHeight="1">
      <c r="A1070" s="578"/>
      <c r="B1070" s="517"/>
      <c r="C1070" s="518"/>
      <c r="D1070" s="577"/>
      <c r="E1070" s="578"/>
      <c r="F1070" s="510"/>
      <c r="G1070" s="13">
        <v>34</v>
      </c>
      <c r="H1070" s="296"/>
      <c r="I1070" s="6">
        <v>4299</v>
      </c>
      <c r="J1070" s="6">
        <f>I1070*H1070</f>
        <v>0</v>
      </c>
      <c r="K1070" s="332">
        <f>Итого!$B$17</f>
        <v>0</v>
      </c>
      <c r="L1070" s="8">
        <f t="shared" ref="L1070:L1081" si="265">PRODUCT(I1070,1-K1070)</f>
        <v>4299</v>
      </c>
      <c r="M1070" s="8">
        <f t="shared" ref="M1070:M1081" si="266">L1070*H1070</f>
        <v>0</v>
      </c>
      <c r="N1070" s="62"/>
      <c r="O1070" s="62"/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2"/>
      <c r="AC1070" s="62"/>
      <c r="AD1070" s="62"/>
      <c r="AE1070" s="62"/>
      <c r="AF1070" s="62"/>
      <c r="AG1070" s="62"/>
      <c r="AH1070" s="62"/>
      <c r="AI1070" s="62"/>
      <c r="AJ1070" s="62"/>
      <c r="AK1070" s="62"/>
      <c r="AL1070" s="62"/>
      <c r="AM1070" s="62"/>
      <c r="AN1070" s="62"/>
      <c r="AO1070" s="62"/>
      <c r="AP1070" s="62"/>
      <c r="AQ1070" s="62"/>
      <c r="AR1070" s="62"/>
      <c r="AS1070" s="62"/>
      <c r="AT1070" s="62"/>
      <c r="AU1070" s="62"/>
      <c r="AV1070" s="62"/>
      <c r="AW1070" s="62"/>
      <c r="AX1070" s="62"/>
      <c r="AY1070" s="62"/>
      <c r="AZ1070" s="62"/>
      <c r="BA1070" s="62"/>
      <c r="BB1070" s="62"/>
      <c r="BC1070" s="62"/>
      <c r="BD1070" s="62"/>
      <c r="BE1070" s="62"/>
      <c r="BF1070" s="62"/>
      <c r="BG1070" s="62"/>
      <c r="BH1070" s="62"/>
      <c r="BI1070" s="62"/>
      <c r="BJ1070" s="62"/>
      <c r="BK1070" s="62"/>
      <c r="BL1070" s="62"/>
      <c r="BM1070" s="62"/>
      <c r="BN1070" s="62"/>
      <c r="BO1070" s="62"/>
      <c r="BP1070" s="62"/>
      <c r="BQ1070" s="62"/>
      <c r="BR1070" s="62"/>
      <c r="BS1070" s="62"/>
      <c r="BT1070" s="62"/>
      <c r="BU1070" s="62"/>
      <c r="BV1070" s="62"/>
      <c r="BW1070" s="62"/>
      <c r="BX1070" s="62"/>
      <c r="BY1070" s="62"/>
      <c r="BZ1070" s="62"/>
      <c r="CA1070" s="62"/>
      <c r="CB1070" s="62"/>
      <c r="CC1070" s="62"/>
      <c r="CD1070" s="62"/>
      <c r="CE1070" s="62"/>
      <c r="CF1070" s="62"/>
      <c r="CG1070" s="62"/>
      <c r="CH1070" s="62"/>
      <c r="CI1070" s="62"/>
      <c r="CJ1070" s="62"/>
      <c r="CK1070" s="62"/>
      <c r="CL1070" s="62"/>
    </row>
    <row r="1071" spans="1:90" s="247" customFormat="1" ht="15" customHeight="1">
      <c r="A1071" s="578"/>
      <c r="B1071" s="517"/>
      <c r="C1071" s="518"/>
      <c r="D1071" s="577"/>
      <c r="E1071" s="578"/>
      <c r="F1071" s="510"/>
      <c r="G1071" s="13">
        <v>36</v>
      </c>
      <c r="H1071" s="296"/>
      <c r="I1071" s="6">
        <v>4299</v>
      </c>
      <c r="J1071" s="6">
        <f t="shared" ref="J1071:J1081" si="267">I1071*H1071</f>
        <v>0</v>
      </c>
      <c r="K1071" s="332">
        <f>Итого!$B$17</f>
        <v>0</v>
      </c>
      <c r="L1071" s="8">
        <f t="shared" si="265"/>
        <v>4299</v>
      </c>
      <c r="M1071" s="8">
        <f t="shared" si="266"/>
        <v>0</v>
      </c>
      <c r="N1071" s="62"/>
      <c r="O1071" s="62"/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62"/>
      <c r="AC1071" s="62"/>
      <c r="AD1071" s="62"/>
      <c r="AE1071" s="62"/>
      <c r="AF1071" s="62"/>
      <c r="AG1071" s="62"/>
      <c r="AH1071" s="62"/>
      <c r="AI1071" s="62"/>
      <c r="AJ1071" s="62"/>
      <c r="AK1071" s="62"/>
      <c r="AL1071" s="62"/>
      <c r="AM1071" s="62"/>
      <c r="AN1071" s="62"/>
      <c r="AO1071" s="62"/>
      <c r="AP1071" s="62"/>
      <c r="AQ1071" s="62"/>
      <c r="AR1071" s="62"/>
      <c r="AS1071" s="62"/>
      <c r="AT1071" s="62"/>
      <c r="AU1071" s="62"/>
      <c r="AV1071" s="62"/>
      <c r="AW1071" s="62"/>
      <c r="AX1071" s="62"/>
      <c r="AY1071" s="62"/>
      <c r="AZ1071" s="62"/>
      <c r="BA1071" s="62"/>
      <c r="BB1071" s="62"/>
      <c r="BC1071" s="62"/>
      <c r="BD1071" s="62"/>
      <c r="BE1071" s="62"/>
      <c r="BF1071" s="62"/>
      <c r="BG1071" s="62"/>
      <c r="BH1071" s="62"/>
      <c r="BI1071" s="62"/>
      <c r="BJ1071" s="62"/>
      <c r="BK1071" s="62"/>
      <c r="BL1071" s="62"/>
      <c r="BM1071" s="62"/>
      <c r="BN1071" s="62"/>
      <c r="BO1071" s="62"/>
      <c r="BP1071" s="62"/>
      <c r="BQ1071" s="62"/>
      <c r="BR1071" s="62"/>
      <c r="BS1071" s="62"/>
      <c r="BT1071" s="62"/>
      <c r="BU1071" s="62"/>
      <c r="BV1071" s="62"/>
      <c r="BW1071" s="62"/>
      <c r="BX1071" s="62"/>
      <c r="BY1071" s="62"/>
      <c r="BZ1071" s="62"/>
      <c r="CA1071" s="62"/>
      <c r="CB1071" s="62"/>
      <c r="CC1071" s="62"/>
      <c r="CD1071" s="62"/>
      <c r="CE1071" s="62"/>
      <c r="CF1071" s="62"/>
      <c r="CG1071" s="62"/>
      <c r="CH1071" s="62"/>
      <c r="CI1071" s="62"/>
      <c r="CJ1071" s="62"/>
      <c r="CK1071" s="62"/>
      <c r="CL1071" s="62"/>
    </row>
    <row r="1072" spans="1:90" s="247" customFormat="1" ht="15" customHeight="1">
      <c r="A1072" s="578"/>
      <c r="B1072" s="517"/>
      <c r="C1072" s="518"/>
      <c r="D1072" s="577"/>
      <c r="E1072" s="578"/>
      <c r="F1072" s="510"/>
      <c r="G1072" s="13">
        <v>38</v>
      </c>
      <c r="H1072" s="296"/>
      <c r="I1072" s="6">
        <v>4299</v>
      </c>
      <c r="J1072" s="6">
        <f t="shared" si="267"/>
        <v>0</v>
      </c>
      <c r="K1072" s="332">
        <f>Итого!$B$17</f>
        <v>0</v>
      </c>
      <c r="L1072" s="8">
        <f t="shared" si="265"/>
        <v>4299</v>
      </c>
      <c r="M1072" s="8">
        <f t="shared" si="266"/>
        <v>0</v>
      </c>
      <c r="N1072" s="62"/>
      <c r="O1072" s="62"/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62"/>
      <c r="AC1072" s="62"/>
      <c r="AD1072" s="62"/>
      <c r="AE1072" s="62"/>
      <c r="AF1072" s="62"/>
      <c r="AG1072" s="62"/>
      <c r="AH1072" s="62"/>
      <c r="AI1072" s="62"/>
      <c r="AJ1072" s="62"/>
      <c r="AK1072" s="62"/>
      <c r="AL1072" s="62"/>
      <c r="AM1072" s="62"/>
      <c r="AN1072" s="62"/>
      <c r="AO1072" s="62"/>
      <c r="AP1072" s="62"/>
      <c r="AQ1072" s="62"/>
      <c r="AR1072" s="62"/>
      <c r="AS1072" s="62"/>
      <c r="AT1072" s="62"/>
      <c r="AU1072" s="62"/>
      <c r="AV1072" s="62"/>
      <c r="AW1072" s="62"/>
      <c r="AX1072" s="62"/>
      <c r="AY1072" s="62"/>
      <c r="AZ1072" s="62"/>
      <c r="BA1072" s="62"/>
      <c r="BB1072" s="62"/>
      <c r="BC1072" s="62"/>
      <c r="BD1072" s="62"/>
      <c r="BE1072" s="62"/>
      <c r="BF1072" s="62"/>
      <c r="BG1072" s="62"/>
      <c r="BH1072" s="62"/>
      <c r="BI1072" s="62"/>
      <c r="BJ1072" s="62"/>
      <c r="BK1072" s="62"/>
      <c r="BL1072" s="62"/>
      <c r="BM1072" s="62"/>
      <c r="BN1072" s="62"/>
      <c r="BO1072" s="62"/>
      <c r="BP1072" s="62"/>
      <c r="BQ1072" s="62"/>
      <c r="BR1072" s="62"/>
      <c r="BS1072" s="62"/>
      <c r="BT1072" s="62"/>
      <c r="BU1072" s="62"/>
      <c r="BV1072" s="62"/>
      <c r="BW1072" s="62"/>
      <c r="BX1072" s="62"/>
      <c r="BY1072" s="62"/>
      <c r="BZ1072" s="62"/>
      <c r="CA1072" s="62"/>
      <c r="CB1072" s="62"/>
      <c r="CC1072" s="62"/>
      <c r="CD1072" s="62"/>
      <c r="CE1072" s="62"/>
      <c r="CF1072" s="62"/>
      <c r="CG1072" s="62"/>
      <c r="CH1072" s="62"/>
      <c r="CI1072" s="62"/>
      <c r="CJ1072" s="62"/>
      <c r="CK1072" s="62"/>
      <c r="CL1072" s="62"/>
    </row>
    <row r="1073" spans="1:90" s="247" customFormat="1" ht="15" customHeight="1">
      <c r="A1073" s="578"/>
      <c r="B1073" s="517"/>
      <c r="C1073" s="518"/>
      <c r="D1073" s="577"/>
      <c r="E1073" s="578"/>
      <c r="F1073" s="510"/>
      <c r="G1073" s="13">
        <v>40</v>
      </c>
      <c r="H1073" s="296"/>
      <c r="I1073" s="6">
        <v>4299</v>
      </c>
      <c r="J1073" s="6">
        <f t="shared" si="267"/>
        <v>0</v>
      </c>
      <c r="K1073" s="332">
        <f>Итого!$B$17</f>
        <v>0</v>
      </c>
      <c r="L1073" s="8">
        <f t="shared" si="265"/>
        <v>4299</v>
      </c>
      <c r="M1073" s="8">
        <f t="shared" si="266"/>
        <v>0</v>
      </c>
      <c r="N1073" s="62"/>
      <c r="O1073" s="62"/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62"/>
      <c r="AC1073" s="62"/>
      <c r="AD1073" s="62"/>
      <c r="AE1073" s="62"/>
      <c r="AF1073" s="62"/>
      <c r="AG1073" s="62"/>
      <c r="AH1073" s="62"/>
      <c r="AI1073" s="62"/>
      <c r="AJ1073" s="62"/>
      <c r="AK1073" s="62"/>
      <c r="AL1073" s="62"/>
      <c r="AM1073" s="62"/>
      <c r="AN1073" s="62"/>
      <c r="AO1073" s="62"/>
      <c r="AP1073" s="62"/>
      <c r="AQ1073" s="62"/>
      <c r="AR1073" s="62"/>
      <c r="AS1073" s="62"/>
      <c r="AT1073" s="62"/>
      <c r="AU1073" s="62"/>
      <c r="AV1073" s="62"/>
      <c r="AW1073" s="62"/>
      <c r="AX1073" s="62"/>
      <c r="AY1073" s="62"/>
      <c r="AZ1073" s="62"/>
      <c r="BA1073" s="62"/>
      <c r="BB1073" s="62"/>
      <c r="BC1073" s="62"/>
      <c r="BD1073" s="62"/>
      <c r="BE1073" s="62"/>
      <c r="BF1073" s="62"/>
      <c r="BG1073" s="62"/>
      <c r="BH1073" s="62"/>
      <c r="BI1073" s="62"/>
      <c r="BJ1073" s="62"/>
      <c r="BK1073" s="62"/>
      <c r="BL1073" s="62"/>
      <c r="BM1073" s="62"/>
      <c r="BN1073" s="62"/>
      <c r="BO1073" s="62"/>
      <c r="BP1073" s="62"/>
      <c r="BQ1073" s="62"/>
      <c r="BR1073" s="62"/>
      <c r="BS1073" s="62"/>
      <c r="BT1073" s="62"/>
      <c r="BU1073" s="62"/>
      <c r="BV1073" s="62"/>
      <c r="BW1073" s="62"/>
      <c r="BX1073" s="62"/>
      <c r="BY1073" s="62"/>
      <c r="BZ1073" s="62"/>
      <c r="CA1073" s="62"/>
      <c r="CB1073" s="62"/>
      <c r="CC1073" s="62"/>
      <c r="CD1073" s="62"/>
      <c r="CE1073" s="62"/>
      <c r="CF1073" s="62"/>
      <c r="CG1073" s="62"/>
      <c r="CH1073" s="62"/>
      <c r="CI1073" s="62"/>
      <c r="CJ1073" s="62"/>
      <c r="CK1073" s="62"/>
      <c r="CL1073" s="62"/>
    </row>
    <row r="1074" spans="1:90" s="247" customFormat="1" ht="15" customHeight="1">
      <c r="A1074" s="578"/>
      <c r="B1074" s="517"/>
      <c r="C1074" s="518"/>
      <c r="D1074" s="577"/>
      <c r="E1074" s="578"/>
      <c r="F1074" s="510"/>
      <c r="G1074" s="13">
        <v>42</v>
      </c>
      <c r="H1074" s="296"/>
      <c r="I1074" s="6">
        <v>4299</v>
      </c>
      <c r="J1074" s="6">
        <f t="shared" si="267"/>
        <v>0</v>
      </c>
      <c r="K1074" s="332">
        <f>Итого!$B$17</f>
        <v>0</v>
      </c>
      <c r="L1074" s="8">
        <f t="shared" si="265"/>
        <v>4299</v>
      </c>
      <c r="M1074" s="8">
        <f t="shared" si="266"/>
        <v>0</v>
      </c>
      <c r="N1074" s="62"/>
      <c r="O1074" s="62"/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62"/>
      <c r="AC1074" s="62"/>
      <c r="AD1074" s="62"/>
      <c r="AE1074" s="62"/>
      <c r="AF1074" s="62"/>
      <c r="AG1074" s="62"/>
      <c r="AH1074" s="62"/>
      <c r="AI1074" s="62"/>
      <c r="AJ1074" s="62"/>
      <c r="AK1074" s="62"/>
      <c r="AL1074" s="62"/>
      <c r="AM1074" s="62"/>
      <c r="AN1074" s="62"/>
      <c r="AO1074" s="62"/>
      <c r="AP1074" s="62"/>
      <c r="AQ1074" s="62"/>
      <c r="AR1074" s="62"/>
      <c r="AS1074" s="62"/>
      <c r="AT1074" s="62"/>
      <c r="AU1074" s="62"/>
      <c r="AV1074" s="62"/>
      <c r="AW1074" s="62"/>
      <c r="AX1074" s="62"/>
      <c r="AY1074" s="62"/>
      <c r="AZ1074" s="62"/>
      <c r="BA1074" s="62"/>
      <c r="BB1074" s="62"/>
      <c r="BC1074" s="62"/>
      <c r="BD1074" s="62"/>
      <c r="BE1074" s="62"/>
      <c r="BF1074" s="62"/>
      <c r="BG1074" s="62"/>
      <c r="BH1074" s="62"/>
      <c r="BI1074" s="62"/>
      <c r="BJ1074" s="62"/>
      <c r="BK1074" s="62"/>
      <c r="BL1074" s="62"/>
      <c r="BM1074" s="62"/>
      <c r="BN1074" s="62"/>
      <c r="BO1074" s="62"/>
      <c r="BP1074" s="62"/>
      <c r="BQ1074" s="62"/>
      <c r="BR1074" s="62"/>
      <c r="BS1074" s="62"/>
      <c r="BT1074" s="62"/>
      <c r="BU1074" s="62"/>
      <c r="BV1074" s="62"/>
      <c r="BW1074" s="62"/>
      <c r="BX1074" s="62"/>
      <c r="BY1074" s="62"/>
      <c r="BZ1074" s="62"/>
      <c r="CA1074" s="62"/>
      <c r="CB1074" s="62"/>
      <c r="CC1074" s="62"/>
      <c r="CD1074" s="62"/>
      <c r="CE1074" s="62"/>
      <c r="CF1074" s="62"/>
      <c r="CG1074" s="62"/>
      <c r="CH1074" s="62"/>
      <c r="CI1074" s="62"/>
      <c r="CJ1074" s="62"/>
      <c r="CK1074" s="62"/>
      <c r="CL1074" s="62"/>
    </row>
    <row r="1075" spans="1:90" s="247" customFormat="1" ht="15" customHeight="1">
      <c r="A1075" s="578"/>
      <c r="B1075" s="517"/>
      <c r="C1075" s="518"/>
      <c r="D1075" s="577"/>
      <c r="E1075" s="578"/>
      <c r="F1075" s="510"/>
      <c r="G1075" s="13">
        <v>44</v>
      </c>
      <c r="H1075" s="296"/>
      <c r="I1075" s="6">
        <v>4299</v>
      </c>
      <c r="J1075" s="6">
        <f t="shared" si="267"/>
        <v>0</v>
      </c>
      <c r="K1075" s="332">
        <f>Итого!$B$17</f>
        <v>0</v>
      </c>
      <c r="L1075" s="8">
        <f t="shared" si="265"/>
        <v>4299</v>
      </c>
      <c r="M1075" s="8">
        <f t="shared" si="266"/>
        <v>0</v>
      </c>
      <c r="N1075" s="62"/>
      <c r="O1075" s="62"/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62"/>
      <c r="AC1075" s="62"/>
      <c r="AD1075" s="62"/>
      <c r="AE1075" s="62"/>
      <c r="AF1075" s="62"/>
      <c r="AG1075" s="62"/>
      <c r="AH1075" s="62"/>
      <c r="AI1075" s="62"/>
      <c r="AJ1075" s="62"/>
      <c r="AK1075" s="62"/>
      <c r="AL1075" s="62"/>
      <c r="AM1075" s="62"/>
      <c r="AN1075" s="62"/>
      <c r="AO1075" s="62"/>
      <c r="AP1075" s="62"/>
      <c r="AQ1075" s="62"/>
      <c r="AR1075" s="62"/>
      <c r="AS1075" s="62"/>
      <c r="AT1075" s="62"/>
      <c r="AU1075" s="62"/>
      <c r="AV1075" s="62"/>
      <c r="AW1075" s="62"/>
      <c r="AX1075" s="62"/>
      <c r="AY1075" s="62"/>
      <c r="AZ1075" s="62"/>
      <c r="BA1075" s="62"/>
      <c r="BB1075" s="62"/>
      <c r="BC1075" s="62"/>
      <c r="BD1075" s="62"/>
      <c r="BE1075" s="62"/>
      <c r="BF1075" s="62"/>
      <c r="BG1075" s="62"/>
      <c r="BH1075" s="62"/>
      <c r="BI1075" s="62"/>
      <c r="BJ1075" s="62"/>
      <c r="BK1075" s="62"/>
      <c r="BL1075" s="62"/>
      <c r="BM1075" s="62"/>
      <c r="BN1075" s="62"/>
      <c r="BO1075" s="62"/>
      <c r="BP1075" s="62"/>
      <c r="BQ1075" s="62"/>
      <c r="BR1075" s="62"/>
      <c r="BS1075" s="62"/>
      <c r="BT1075" s="62"/>
      <c r="BU1075" s="62"/>
      <c r="BV1075" s="62"/>
      <c r="BW1075" s="62"/>
      <c r="BX1075" s="62"/>
      <c r="BY1075" s="62"/>
      <c r="BZ1075" s="62"/>
      <c r="CA1075" s="62"/>
      <c r="CB1075" s="62"/>
      <c r="CC1075" s="62"/>
      <c r="CD1075" s="62"/>
      <c r="CE1075" s="62"/>
      <c r="CF1075" s="62"/>
      <c r="CG1075" s="62"/>
      <c r="CH1075" s="62"/>
      <c r="CI1075" s="62"/>
      <c r="CJ1075" s="62"/>
      <c r="CK1075" s="62"/>
      <c r="CL1075" s="62"/>
    </row>
    <row r="1076" spans="1:90" s="247" customFormat="1" ht="15" customHeight="1">
      <c r="A1076" s="578"/>
      <c r="B1076" s="517"/>
      <c r="C1076" s="518"/>
      <c r="D1076" s="577"/>
      <c r="E1076" s="578"/>
      <c r="F1076" s="510"/>
      <c r="G1076" s="13">
        <v>46</v>
      </c>
      <c r="H1076" s="296"/>
      <c r="I1076" s="6">
        <v>4299</v>
      </c>
      <c r="J1076" s="6">
        <f t="shared" si="267"/>
        <v>0</v>
      </c>
      <c r="K1076" s="332">
        <f>Итого!$B$17</f>
        <v>0</v>
      </c>
      <c r="L1076" s="8">
        <f t="shared" si="265"/>
        <v>4299</v>
      </c>
      <c r="M1076" s="8">
        <f t="shared" si="266"/>
        <v>0</v>
      </c>
      <c r="N1076" s="62"/>
      <c r="O1076" s="62"/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62"/>
      <c r="AC1076" s="62"/>
      <c r="AD1076" s="62"/>
      <c r="AE1076" s="62"/>
      <c r="AF1076" s="62"/>
      <c r="AG1076" s="62"/>
      <c r="AH1076" s="62"/>
      <c r="AI1076" s="62"/>
      <c r="AJ1076" s="62"/>
      <c r="AK1076" s="62"/>
      <c r="AL1076" s="62"/>
      <c r="AM1076" s="62"/>
      <c r="AN1076" s="62"/>
      <c r="AO1076" s="62"/>
      <c r="AP1076" s="62"/>
      <c r="AQ1076" s="62"/>
      <c r="AR1076" s="62"/>
      <c r="AS1076" s="62"/>
      <c r="AT1076" s="62"/>
      <c r="AU1076" s="62"/>
      <c r="AV1076" s="62"/>
      <c r="AW1076" s="62"/>
      <c r="AX1076" s="62"/>
      <c r="AY1076" s="62"/>
      <c r="AZ1076" s="62"/>
      <c r="BA1076" s="62"/>
      <c r="BB1076" s="62"/>
      <c r="BC1076" s="62"/>
      <c r="BD1076" s="62"/>
      <c r="BE1076" s="62"/>
      <c r="BF1076" s="62"/>
      <c r="BG1076" s="62"/>
      <c r="BH1076" s="62"/>
      <c r="BI1076" s="62"/>
      <c r="BJ1076" s="62"/>
      <c r="BK1076" s="62"/>
      <c r="BL1076" s="62"/>
      <c r="BM1076" s="62"/>
      <c r="BN1076" s="62"/>
      <c r="BO1076" s="62"/>
      <c r="BP1076" s="62"/>
      <c r="BQ1076" s="62"/>
      <c r="BR1076" s="62"/>
      <c r="BS1076" s="62"/>
      <c r="BT1076" s="62"/>
      <c r="BU1076" s="62"/>
      <c r="BV1076" s="62"/>
      <c r="BW1076" s="62"/>
      <c r="BX1076" s="62"/>
      <c r="BY1076" s="62"/>
      <c r="BZ1076" s="62"/>
      <c r="CA1076" s="62"/>
      <c r="CB1076" s="62"/>
      <c r="CC1076" s="62"/>
      <c r="CD1076" s="62"/>
      <c r="CE1076" s="62"/>
      <c r="CF1076" s="62"/>
      <c r="CG1076" s="62"/>
      <c r="CH1076" s="62"/>
      <c r="CI1076" s="62"/>
      <c r="CJ1076" s="62"/>
      <c r="CK1076" s="62"/>
      <c r="CL1076" s="62"/>
    </row>
    <row r="1077" spans="1:90" s="247" customFormat="1" ht="15" customHeight="1">
      <c r="A1077" s="578"/>
      <c r="B1077" s="517"/>
      <c r="C1077" s="518"/>
      <c r="D1077" s="577"/>
      <c r="E1077" s="578"/>
      <c r="F1077" s="510"/>
      <c r="G1077" s="13">
        <v>48</v>
      </c>
      <c r="H1077" s="296"/>
      <c r="I1077" s="6">
        <v>4299</v>
      </c>
      <c r="J1077" s="6">
        <f t="shared" si="267"/>
        <v>0</v>
      </c>
      <c r="K1077" s="332">
        <f>Итого!$B$17</f>
        <v>0</v>
      </c>
      <c r="L1077" s="8">
        <f t="shared" si="265"/>
        <v>4299</v>
      </c>
      <c r="M1077" s="8">
        <f t="shared" si="266"/>
        <v>0</v>
      </c>
      <c r="N1077" s="62"/>
      <c r="O1077" s="62"/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62"/>
      <c r="AC1077" s="62"/>
      <c r="AD1077" s="62"/>
      <c r="AE1077" s="62"/>
      <c r="AF1077" s="62"/>
      <c r="AG1077" s="62"/>
      <c r="AH1077" s="62"/>
      <c r="AI1077" s="62"/>
      <c r="AJ1077" s="62"/>
      <c r="AK1077" s="62"/>
      <c r="AL1077" s="62"/>
      <c r="AM1077" s="62"/>
      <c r="AN1077" s="62"/>
      <c r="AO1077" s="62"/>
      <c r="AP1077" s="62"/>
      <c r="AQ1077" s="62"/>
      <c r="AR1077" s="62"/>
      <c r="AS1077" s="62"/>
      <c r="AT1077" s="62"/>
      <c r="AU1077" s="62"/>
      <c r="AV1077" s="62"/>
      <c r="AW1077" s="62"/>
      <c r="AX1077" s="62"/>
      <c r="AY1077" s="62"/>
      <c r="AZ1077" s="62"/>
      <c r="BA1077" s="62"/>
      <c r="BB1077" s="62"/>
      <c r="BC1077" s="62"/>
      <c r="BD1077" s="62"/>
      <c r="BE1077" s="62"/>
      <c r="BF1077" s="62"/>
      <c r="BG1077" s="62"/>
      <c r="BH1077" s="62"/>
      <c r="BI1077" s="62"/>
      <c r="BJ1077" s="62"/>
      <c r="BK1077" s="62"/>
      <c r="BL1077" s="62"/>
      <c r="BM1077" s="62"/>
      <c r="BN1077" s="62"/>
      <c r="BO1077" s="62"/>
      <c r="BP1077" s="62"/>
      <c r="BQ1077" s="62"/>
      <c r="BR1077" s="62"/>
      <c r="BS1077" s="62"/>
      <c r="BT1077" s="62"/>
      <c r="BU1077" s="62"/>
      <c r="BV1077" s="62"/>
      <c r="BW1077" s="62"/>
      <c r="BX1077" s="62"/>
      <c r="BY1077" s="62"/>
      <c r="BZ1077" s="62"/>
      <c r="CA1077" s="62"/>
      <c r="CB1077" s="62"/>
      <c r="CC1077" s="62"/>
      <c r="CD1077" s="62"/>
      <c r="CE1077" s="62"/>
      <c r="CF1077" s="62"/>
      <c r="CG1077" s="62"/>
      <c r="CH1077" s="62"/>
      <c r="CI1077" s="62"/>
      <c r="CJ1077" s="62"/>
      <c r="CK1077" s="62"/>
      <c r="CL1077" s="62"/>
    </row>
    <row r="1078" spans="1:90" s="247" customFormat="1" ht="15" customHeight="1">
      <c r="A1078" s="578"/>
      <c r="B1078" s="517"/>
      <c r="C1078" s="518"/>
      <c r="D1078" s="577"/>
      <c r="E1078" s="578"/>
      <c r="F1078" s="510"/>
      <c r="G1078" s="13">
        <v>50</v>
      </c>
      <c r="H1078" s="296"/>
      <c r="I1078" s="6">
        <v>4299</v>
      </c>
      <c r="J1078" s="6">
        <f t="shared" si="267"/>
        <v>0</v>
      </c>
      <c r="K1078" s="332">
        <f>Итого!$B$17</f>
        <v>0</v>
      </c>
      <c r="L1078" s="8">
        <f t="shared" si="265"/>
        <v>4299</v>
      </c>
      <c r="M1078" s="8">
        <f t="shared" si="266"/>
        <v>0</v>
      </c>
      <c r="N1078" s="62"/>
      <c r="O1078" s="62"/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2"/>
      <c r="AC1078" s="62"/>
      <c r="AD1078" s="62"/>
      <c r="AE1078" s="62"/>
      <c r="AF1078" s="62"/>
      <c r="AG1078" s="62"/>
      <c r="AH1078" s="62"/>
      <c r="AI1078" s="62"/>
      <c r="AJ1078" s="62"/>
      <c r="AK1078" s="62"/>
      <c r="AL1078" s="62"/>
      <c r="AM1078" s="62"/>
      <c r="AN1078" s="62"/>
      <c r="AO1078" s="62"/>
      <c r="AP1078" s="62"/>
      <c r="AQ1078" s="62"/>
      <c r="AR1078" s="62"/>
      <c r="AS1078" s="62"/>
      <c r="AT1078" s="62"/>
      <c r="AU1078" s="62"/>
      <c r="AV1078" s="62"/>
      <c r="AW1078" s="62"/>
      <c r="AX1078" s="62"/>
      <c r="AY1078" s="62"/>
      <c r="AZ1078" s="62"/>
      <c r="BA1078" s="62"/>
      <c r="BB1078" s="62"/>
      <c r="BC1078" s="62"/>
      <c r="BD1078" s="62"/>
      <c r="BE1078" s="62"/>
      <c r="BF1078" s="62"/>
      <c r="BG1078" s="62"/>
      <c r="BH1078" s="62"/>
      <c r="BI1078" s="62"/>
      <c r="BJ1078" s="62"/>
      <c r="BK1078" s="62"/>
      <c r="BL1078" s="62"/>
      <c r="BM1078" s="62"/>
      <c r="BN1078" s="62"/>
      <c r="BO1078" s="62"/>
      <c r="BP1078" s="62"/>
      <c r="BQ1078" s="62"/>
      <c r="BR1078" s="62"/>
      <c r="BS1078" s="62"/>
      <c r="BT1078" s="62"/>
      <c r="BU1078" s="62"/>
      <c r="BV1078" s="62"/>
      <c r="BW1078" s="62"/>
      <c r="BX1078" s="62"/>
      <c r="BY1078" s="62"/>
      <c r="BZ1078" s="62"/>
      <c r="CA1078" s="62"/>
      <c r="CB1078" s="62"/>
      <c r="CC1078" s="62"/>
      <c r="CD1078" s="62"/>
      <c r="CE1078" s="62"/>
      <c r="CF1078" s="62"/>
      <c r="CG1078" s="62"/>
      <c r="CH1078" s="62"/>
      <c r="CI1078" s="62"/>
      <c r="CJ1078" s="62"/>
      <c r="CK1078" s="62"/>
      <c r="CL1078" s="62"/>
    </row>
    <row r="1079" spans="1:90" s="247" customFormat="1" ht="15" customHeight="1">
      <c r="A1079" s="578"/>
      <c r="B1079" s="517"/>
      <c r="C1079" s="518"/>
      <c r="D1079" s="577"/>
      <c r="E1079" s="578"/>
      <c r="F1079" s="510"/>
      <c r="G1079" s="13">
        <v>52</v>
      </c>
      <c r="H1079" s="296"/>
      <c r="I1079" s="6">
        <v>4299</v>
      </c>
      <c r="J1079" s="6">
        <f t="shared" si="267"/>
        <v>0</v>
      </c>
      <c r="K1079" s="332">
        <f>Итого!$B$17</f>
        <v>0</v>
      </c>
      <c r="L1079" s="8">
        <f t="shared" si="265"/>
        <v>4299</v>
      </c>
      <c r="M1079" s="8">
        <f t="shared" si="266"/>
        <v>0</v>
      </c>
      <c r="N1079" s="62"/>
      <c r="O1079" s="62"/>
      <c r="P1079" s="62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2"/>
      <c r="AB1079" s="62"/>
      <c r="AC1079" s="62"/>
      <c r="AD1079" s="62"/>
      <c r="AE1079" s="62"/>
      <c r="AF1079" s="62"/>
      <c r="AG1079" s="62"/>
      <c r="AH1079" s="62"/>
      <c r="AI1079" s="62"/>
      <c r="AJ1079" s="62"/>
      <c r="AK1079" s="62"/>
      <c r="AL1079" s="62"/>
      <c r="AM1079" s="62"/>
      <c r="AN1079" s="62"/>
      <c r="AO1079" s="62"/>
      <c r="AP1079" s="62"/>
      <c r="AQ1079" s="62"/>
      <c r="AR1079" s="62"/>
      <c r="AS1079" s="62"/>
      <c r="AT1079" s="62"/>
      <c r="AU1079" s="62"/>
      <c r="AV1079" s="62"/>
      <c r="AW1079" s="62"/>
      <c r="AX1079" s="62"/>
      <c r="AY1079" s="62"/>
      <c r="AZ1079" s="62"/>
      <c r="BA1079" s="62"/>
      <c r="BB1079" s="62"/>
      <c r="BC1079" s="62"/>
      <c r="BD1079" s="62"/>
      <c r="BE1079" s="62"/>
      <c r="BF1079" s="62"/>
      <c r="BG1079" s="62"/>
      <c r="BH1079" s="62"/>
      <c r="BI1079" s="62"/>
      <c r="BJ1079" s="62"/>
      <c r="BK1079" s="62"/>
      <c r="BL1079" s="62"/>
      <c r="BM1079" s="62"/>
      <c r="BN1079" s="62"/>
      <c r="BO1079" s="62"/>
      <c r="BP1079" s="62"/>
      <c r="BQ1079" s="62"/>
      <c r="BR1079" s="62"/>
      <c r="BS1079" s="62"/>
      <c r="BT1079" s="62"/>
      <c r="BU1079" s="62"/>
      <c r="BV1079" s="62"/>
      <c r="BW1079" s="62"/>
      <c r="BX1079" s="62"/>
      <c r="BY1079" s="62"/>
      <c r="BZ1079" s="62"/>
      <c r="CA1079" s="62"/>
      <c r="CB1079" s="62"/>
      <c r="CC1079" s="62"/>
      <c r="CD1079" s="62"/>
      <c r="CE1079" s="62"/>
      <c r="CF1079" s="62"/>
      <c r="CG1079" s="62"/>
      <c r="CH1079" s="62"/>
      <c r="CI1079" s="62"/>
      <c r="CJ1079" s="62"/>
      <c r="CK1079" s="62"/>
      <c r="CL1079" s="62"/>
    </row>
    <row r="1080" spans="1:90" s="247" customFormat="1" ht="15" customHeight="1">
      <c r="A1080" s="578"/>
      <c r="B1080" s="517"/>
      <c r="C1080" s="518"/>
      <c r="D1080" s="577"/>
      <c r="E1080" s="578"/>
      <c r="F1080" s="510"/>
      <c r="G1080" s="13">
        <v>54</v>
      </c>
      <c r="H1080" s="296"/>
      <c r="I1080" s="6">
        <v>4299</v>
      </c>
      <c r="J1080" s="6">
        <f t="shared" si="267"/>
        <v>0</v>
      </c>
      <c r="K1080" s="332">
        <f>Итого!$B$17</f>
        <v>0</v>
      </c>
      <c r="L1080" s="8">
        <f t="shared" si="265"/>
        <v>4299</v>
      </c>
      <c r="M1080" s="8">
        <f t="shared" si="266"/>
        <v>0</v>
      </c>
      <c r="N1080" s="62"/>
      <c r="O1080" s="62"/>
      <c r="P1080" s="62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2"/>
      <c r="AB1080" s="62"/>
      <c r="AC1080" s="62"/>
      <c r="AD1080" s="62"/>
      <c r="AE1080" s="62"/>
      <c r="AF1080" s="62"/>
      <c r="AG1080" s="62"/>
      <c r="AH1080" s="62"/>
      <c r="AI1080" s="62"/>
      <c r="AJ1080" s="62"/>
      <c r="AK1080" s="62"/>
      <c r="AL1080" s="62"/>
      <c r="AM1080" s="62"/>
      <c r="AN1080" s="62"/>
      <c r="AO1080" s="62"/>
      <c r="AP1080" s="62"/>
      <c r="AQ1080" s="62"/>
      <c r="AR1080" s="62"/>
      <c r="AS1080" s="62"/>
      <c r="AT1080" s="62"/>
      <c r="AU1080" s="62"/>
      <c r="AV1080" s="62"/>
      <c r="AW1080" s="62"/>
      <c r="AX1080" s="62"/>
      <c r="AY1080" s="62"/>
      <c r="AZ1080" s="62"/>
      <c r="BA1080" s="62"/>
      <c r="BB1080" s="62"/>
      <c r="BC1080" s="62"/>
      <c r="BD1080" s="62"/>
      <c r="BE1080" s="62"/>
      <c r="BF1080" s="62"/>
      <c r="BG1080" s="62"/>
      <c r="BH1080" s="62"/>
      <c r="BI1080" s="62"/>
      <c r="BJ1080" s="62"/>
      <c r="BK1080" s="62"/>
      <c r="BL1080" s="62"/>
      <c r="BM1080" s="62"/>
      <c r="BN1080" s="62"/>
      <c r="BO1080" s="62"/>
      <c r="BP1080" s="62"/>
      <c r="BQ1080" s="62"/>
      <c r="BR1080" s="62"/>
      <c r="BS1080" s="62"/>
      <c r="BT1080" s="62"/>
      <c r="BU1080" s="62"/>
      <c r="BV1080" s="62"/>
      <c r="BW1080" s="62"/>
      <c r="BX1080" s="62"/>
      <c r="BY1080" s="62"/>
      <c r="BZ1080" s="62"/>
      <c r="CA1080" s="62"/>
      <c r="CB1080" s="62"/>
      <c r="CC1080" s="62"/>
      <c r="CD1080" s="62"/>
      <c r="CE1080" s="62"/>
      <c r="CF1080" s="62"/>
      <c r="CG1080" s="62"/>
      <c r="CH1080" s="62"/>
      <c r="CI1080" s="62"/>
      <c r="CJ1080" s="62"/>
      <c r="CK1080" s="62"/>
      <c r="CL1080" s="62"/>
    </row>
    <row r="1081" spans="1:90" s="247" customFormat="1" ht="15" customHeight="1">
      <c r="A1081" s="578"/>
      <c r="B1081" s="529"/>
      <c r="C1081" s="530"/>
      <c r="D1081" s="579"/>
      <c r="E1081" s="580"/>
      <c r="F1081" s="519"/>
      <c r="G1081" s="13">
        <v>56</v>
      </c>
      <c r="H1081" s="296"/>
      <c r="I1081" s="6">
        <v>4299</v>
      </c>
      <c r="J1081" s="6">
        <f t="shared" si="267"/>
        <v>0</v>
      </c>
      <c r="K1081" s="332">
        <f>Итого!$B$17</f>
        <v>0</v>
      </c>
      <c r="L1081" s="8">
        <f t="shared" si="265"/>
        <v>4299</v>
      </c>
      <c r="M1081" s="8">
        <f t="shared" si="266"/>
        <v>0</v>
      </c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2"/>
      <c r="AB1081" s="62"/>
      <c r="AC1081" s="62"/>
      <c r="AD1081" s="62"/>
      <c r="AE1081" s="62"/>
      <c r="AF1081" s="62"/>
      <c r="AG1081" s="62"/>
      <c r="AH1081" s="62"/>
      <c r="AI1081" s="62"/>
      <c r="AJ1081" s="62"/>
      <c r="AK1081" s="62"/>
      <c r="AL1081" s="62"/>
      <c r="AM1081" s="62"/>
      <c r="AN1081" s="62"/>
      <c r="AO1081" s="62"/>
      <c r="AP1081" s="62"/>
      <c r="AQ1081" s="62"/>
      <c r="AR1081" s="62"/>
      <c r="AS1081" s="62"/>
      <c r="AT1081" s="62"/>
      <c r="AU1081" s="62"/>
      <c r="AV1081" s="62"/>
      <c r="AW1081" s="62"/>
      <c r="AX1081" s="62"/>
      <c r="AY1081" s="62"/>
      <c r="AZ1081" s="62"/>
      <c r="BA1081" s="62"/>
      <c r="BB1081" s="62"/>
      <c r="BC1081" s="62"/>
      <c r="BD1081" s="62"/>
      <c r="BE1081" s="62"/>
      <c r="BF1081" s="62"/>
      <c r="BG1081" s="62"/>
      <c r="BH1081" s="62"/>
      <c r="BI1081" s="62"/>
      <c r="BJ1081" s="62"/>
      <c r="BK1081" s="62"/>
      <c r="BL1081" s="62"/>
      <c r="BM1081" s="62"/>
      <c r="BN1081" s="62"/>
      <c r="BO1081" s="62"/>
      <c r="BP1081" s="62"/>
      <c r="BQ1081" s="62"/>
      <c r="BR1081" s="62"/>
      <c r="BS1081" s="62"/>
      <c r="BT1081" s="62"/>
      <c r="BU1081" s="62"/>
      <c r="BV1081" s="62"/>
      <c r="BW1081" s="62"/>
      <c r="BX1081" s="62"/>
      <c r="BY1081" s="62"/>
      <c r="BZ1081" s="62"/>
      <c r="CA1081" s="62"/>
      <c r="CB1081" s="62"/>
      <c r="CC1081" s="62"/>
      <c r="CD1081" s="62"/>
      <c r="CE1081" s="62"/>
      <c r="CF1081" s="62"/>
      <c r="CG1081" s="62"/>
      <c r="CH1081" s="62"/>
      <c r="CI1081" s="62"/>
      <c r="CJ1081" s="62"/>
      <c r="CK1081" s="62"/>
      <c r="CL1081" s="62"/>
    </row>
    <row r="1082" spans="1:90" s="361" customFormat="1" ht="15" customHeight="1">
      <c r="A1082" s="506" t="s">
        <v>779</v>
      </c>
      <c r="B1082" s="575" t="s">
        <v>792</v>
      </c>
      <c r="C1082" s="576"/>
      <c r="D1082" s="575" t="s">
        <v>580</v>
      </c>
      <c r="E1082" s="576"/>
      <c r="F1082" s="581"/>
      <c r="G1082" s="5"/>
      <c r="H1082" s="253">
        <f>SUM(H1083:H1094)</f>
        <v>0</v>
      </c>
      <c r="I1082" s="5"/>
      <c r="J1082" s="5">
        <f>SUM(J1083:J1094)</f>
        <v>0</v>
      </c>
      <c r="K1082" s="68"/>
      <c r="L1082" s="10"/>
      <c r="M1082" s="7">
        <f>SUM(M1083:M1094)</f>
        <v>0</v>
      </c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2"/>
      <c r="AC1082" s="62"/>
      <c r="AD1082" s="62"/>
      <c r="AE1082" s="62"/>
      <c r="AF1082" s="62"/>
      <c r="AG1082" s="62"/>
      <c r="AH1082" s="62"/>
      <c r="AI1082" s="62"/>
      <c r="AJ1082" s="62"/>
      <c r="AK1082" s="62"/>
      <c r="AL1082" s="62"/>
      <c r="AM1082" s="62"/>
      <c r="AN1082" s="62"/>
      <c r="AO1082" s="62"/>
      <c r="AP1082" s="62"/>
      <c r="AQ1082" s="62"/>
      <c r="AR1082" s="62"/>
      <c r="AS1082" s="62"/>
      <c r="AT1082" s="62"/>
      <c r="AU1082" s="62"/>
      <c r="AV1082" s="62"/>
      <c r="AW1082" s="62"/>
      <c r="AX1082" s="62"/>
      <c r="AY1082" s="62"/>
      <c r="AZ1082" s="62"/>
      <c r="BA1082" s="62"/>
      <c r="BB1082" s="62"/>
      <c r="BC1082" s="62"/>
      <c r="BD1082" s="62"/>
      <c r="BE1082" s="62"/>
      <c r="BF1082" s="62"/>
      <c r="BG1082" s="62"/>
      <c r="BH1082" s="62"/>
      <c r="BI1082" s="62"/>
      <c r="BJ1082" s="62"/>
      <c r="BK1082" s="62"/>
      <c r="BL1082" s="62"/>
      <c r="BM1082" s="62"/>
      <c r="BN1082" s="62"/>
      <c r="BO1082" s="62"/>
      <c r="BP1082" s="62"/>
      <c r="BQ1082" s="62"/>
      <c r="BR1082" s="62"/>
      <c r="BS1082" s="62"/>
      <c r="BT1082" s="62"/>
      <c r="BU1082" s="62"/>
      <c r="BV1082" s="62"/>
      <c r="BW1082" s="62"/>
      <c r="BX1082" s="62"/>
      <c r="BY1082" s="62"/>
      <c r="BZ1082" s="62"/>
      <c r="CA1082" s="62"/>
      <c r="CB1082" s="62"/>
      <c r="CC1082" s="62"/>
      <c r="CD1082" s="62"/>
      <c r="CE1082" s="62"/>
      <c r="CF1082" s="62"/>
      <c r="CG1082" s="62"/>
      <c r="CH1082" s="62"/>
      <c r="CI1082" s="62"/>
      <c r="CJ1082" s="62"/>
      <c r="CK1082" s="62"/>
      <c r="CL1082" s="62"/>
    </row>
    <row r="1083" spans="1:90" s="361" customFormat="1" ht="15" customHeight="1">
      <c r="A1083" s="582"/>
      <c r="B1083" s="577"/>
      <c r="C1083" s="578"/>
      <c r="D1083" s="577"/>
      <c r="E1083" s="578"/>
      <c r="F1083" s="510"/>
      <c r="G1083" s="13">
        <v>34</v>
      </c>
      <c r="H1083" s="296"/>
      <c r="I1083" s="6">
        <v>3850</v>
      </c>
      <c r="J1083" s="6">
        <f>I1083*H1083</f>
        <v>0</v>
      </c>
      <c r="K1083" s="332">
        <f>Итого!$B$17</f>
        <v>0</v>
      </c>
      <c r="L1083" s="8">
        <f t="shared" ref="L1083:L1094" si="268">PRODUCT(I1083,1-K1083)</f>
        <v>3850</v>
      </c>
      <c r="M1083" s="8">
        <f t="shared" ref="M1083:M1094" si="269">L1083*H1083</f>
        <v>0</v>
      </c>
      <c r="N1083" s="62"/>
      <c r="O1083" s="62"/>
      <c r="P1083" s="62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2"/>
      <c r="AB1083" s="62"/>
      <c r="AC1083" s="62"/>
      <c r="AD1083" s="62"/>
      <c r="AE1083" s="62"/>
      <c r="AF1083" s="62"/>
      <c r="AG1083" s="62"/>
      <c r="AH1083" s="62"/>
      <c r="AI1083" s="62"/>
      <c r="AJ1083" s="62"/>
      <c r="AK1083" s="62"/>
      <c r="AL1083" s="62"/>
      <c r="AM1083" s="62"/>
      <c r="AN1083" s="62"/>
      <c r="AO1083" s="62"/>
      <c r="AP1083" s="62"/>
      <c r="AQ1083" s="62"/>
      <c r="AR1083" s="62"/>
      <c r="AS1083" s="62"/>
      <c r="AT1083" s="62"/>
      <c r="AU1083" s="62"/>
      <c r="AV1083" s="62"/>
      <c r="AW1083" s="62"/>
      <c r="AX1083" s="62"/>
      <c r="AY1083" s="62"/>
      <c r="AZ1083" s="62"/>
      <c r="BA1083" s="62"/>
      <c r="BB1083" s="62"/>
      <c r="BC1083" s="62"/>
      <c r="BD1083" s="62"/>
      <c r="BE1083" s="62"/>
      <c r="BF1083" s="62"/>
      <c r="BG1083" s="62"/>
      <c r="BH1083" s="62"/>
      <c r="BI1083" s="62"/>
      <c r="BJ1083" s="62"/>
      <c r="BK1083" s="62"/>
      <c r="BL1083" s="62"/>
      <c r="BM1083" s="62"/>
      <c r="BN1083" s="62"/>
      <c r="BO1083" s="62"/>
      <c r="BP1083" s="62"/>
      <c r="BQ1083" s="62"/>
      <c r="BR1083" s="62"/>
      <c r="BS1083" s="62"/>
      <c r="BT1083" s="62"/>
      <c r="BU1083" s="62"/>
      <c r="BV1083" s="62"/>
      <c r="BW1083" s="62"/>
      <c r="BX1083" s="62"/>
      <c r="BY1083" s="62"/>
      <c r="BZ1083" s="62"/>
      <c r="CA1083" s="62"/>
      <c r="CB1083" s="62"/>
      <c r="CC1083" s="62"/>
      <c r="CD1083" s="62"/>
      <c r="CE1083" s="62"/>
      <c r="CF1083" s="62"/>
      <c r="CG1083" s="62"/>
      <c r="CH1083" s="62"/>
      <c r="CI1083" s="62"/>
      <c r="CJ1083" s="62"/>
      <c r="CK1083" s="62"/>
      <c r="CL1083" s="62"/>
    </row>
    <row r="1084" spans="1:90" s="361" customFormat="1" ht="15" customHeight="1">
      <c r="A1084" s="582"/>
      <c r="B1084" s="577"/>
      <c r="C1084" s="578"/>
      <c r="D1084" s="577"/>
      <c r="E1084" s="578"/>
      <c r="F1084" s="510"/>
      <c r="G1084" s="13">
        <v>36</v>
      </c>
      <c r="H1084" s="296"/>
      <c r="I1084" s="6">
        <v>3850</v>
      </c>
      <c r="J1084" s="6">
        <f t="shared" ref="J1084:J1094" si="270">I1084*H1084</f>
        <v>0</v>
      </c>
      <c r="K1084" s="332">
        <f>Итого!$B$17</f>
        <v>0</v>
      </c>
      <c r="L1084" s="8">
        <f t="shared" si="268"/>
        <v>3850</v>
      </c>
      <c r="M1084" s="8">
        <f t="shared" si="269"/>
        <v>0</v>
      </c>
      <c r="N1084" s="62"/>
      <c r="O1084" s="62"/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62"/>
      <c r="AC1084" s="62"/>
      <c r="AD1084" s="62"/>
      <c r="AE1084" s="62"/>
      <c r="AF1084" s="62"/>
      <c r="AG1084" s="62"/>
      <c r="AH1084" s="62"/>
      <c r="AI1084" s="62"/>
      <c r="AJ1084" s="62"/>
      <c r="AK1084" s="62"/>
      <c r="AL1084" s="62"/>
      <c r="AM1084" s="62"/>
      <c r="AN1084" s="62"/>
      <c r="AO1084" s="62"/>
      <c r="AP1084" s="62"/>
      <c r="AQ1084" s="62"/>
      <c r="AR1084" s="62"/>
      <c r="AS1084" s="62"/>
      <c r="AT1084" s="62"/>
      <c r="AU1084" s="62"/>
      <c r="AV1084" s="62"/>
      <c r="AW1084" s="62"/>
      <c r="AX1084" s="62"/>
      <c r="AY1084" s="62"/>
      <c r="AZ1084" s="62"/>
      <c r="BA1084" s="62"/>
      <c r="BB1084" s="62"/>
      <c r="BC1084" s="62"/>
      <c r="BD1084" s="62"/>
      <c r="BE1084" s="62"/>
      <c r="BF1084" s="62"/>
      <c r="BG1084" s="62"/>
      <c r="BH1084" s="62"/>
      <c r="BI1084" s="62"/>
      <c r="BJ1084" s="62"/>
      <c r="BK1084" s="62"/>
      <c r="BL1084" s="62"/>
      <c r="BM1084" s="62"/>
      <c r="BN1084" s="62"/>
      <c r="BO1084" s="62"/>
      <c r="BP1084" s="62"/>
      <c r="BQ1084" s="62"/>
      <c r="BR1084" s="62"/>
      <c r="BS1084" s="62"/>
      <c r="BT1084" s="62"/>
      <c r="BU1084" s="62"/>
      <c r="BV1084" s="62"/>
      <c r="BW1084" s="62"/>
      <c r="BX1084" s="62"/>
      <c r="BY1084" s="62"/>
      <c r="BZ1084" s="62"/>
      <c r="CA1084" s="62"/>
      <c r="CB1084" s="62"/>
      <c r="CC1084" s="62"/>
      <c r="CD1084" s="62"/>
      <c r="CE1084" s="62"/>
      <c r="CF1084" s="62"/>
      <c r="CG1084" s="62"/>
      <c r="CH1084" s="62"/>
      <c r="CI1084" s="62"/>
      <c r="CJ1084" s="62"/>
      <c r="CK1084" s="62"/>
      <c r="CL1084" s="62"/>
    </row>
    <row r="1085" spans="1:90" s="361" customFormat="1" ht="15" customHeight="1">
      <c r="A1085" s="582"/>
      <c r="B1085" s="577"/>
      <c r="C1085" s="578"/>
      <c r="D1085" s="577"/>
      <c r="E1085" s="578"/>
      <c r="F1085" s="510"/>
      <c r="G1085" s="13">
        <v>38</v>
      </c>
      <c r="H1085" s="296"/>
      <c r="I1085" s="6">
        <v>3850</v>
      </c>
      <c r="J1085" s="6">
        <f t="shared" si="270"/>
        <v>0</v>
      </c>
      <c r="K1085" s="332">
        <f>Итого!$B$17</f>
        <v>0</v>
      </c>
      <c r="L1085" s="8">
        <f t="shared" si="268"/>
        <v>3850</v>
      </c>
      <c r="M1085" s="8">
        <f t="shared" si="269"/>
        <v>0</v>
      </c>
      <c r="N1085" s="62"/>
      <c r="O1085" s="62"/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62"/>
      <c r="AC1085" s="62"/>
      <c r="AD1085" s="62"/>
      <c r="AE1085" s="62"/>
      <c r="AF1085" s="62"/>
      <c r="AG1085" s="62"/>
      <c r="AH1085" s="62"/>
      <c r="AI1085" s="62"/>
      <c r="AJ1085" s="62"/>
      <c r="AK1085" s="62"/>
      <c r="AL1085" s="62"/>
      <c r="AM1085" s="62"/>
      <c r="AN1085" s="62"/>
      <c r="AO1085" s="62"/>
      <c r="AP1085" s="62"/>
      <c r="AQ1085" s="62"/>
      <c r="AR1085" s="62"/>
      <c r="AS1085" s="62"/>
      <c r="AT1085" s="62"/>
      <c r="AU1085" s="62"/>
      <c r="AV1085" s="62"/>
      <c r="AW1085" s="62"/>
      <c r="AX1085" s="62"/>
      <c r="AY1085" s="62"/>
      <c r="AZ1085" s="62"/>
      <c r="BA1085" s="62"/>
      <c r="BB1085" s="62"/>
      <c r="BC1085" s="62"/>
      <c r="BD1085" s="62"/>
      <c r="BE1085" s="62"/>
      <c r="BF1085" s="62"/>
      <c r="BG1085" s="62"/>
      <c r="BH1085" s="62"/>
      <c r="BI1085" s="62"/>
      <c r="BJ1085" s="62"/>
      <c r="BK1085" s="62"/>
      <c r="BL1085" s="62"/>
      <c r="BM1085" s="62"/>
      <c r="BN1085" s="62"/>
      <c r="BO1085" s="62"/>
      <c r="BP1085" s="62"/>
      <c r="BQ1085" s="62"/>
      <c r="BR1085" s="62"/>
      <c r="BS1085" s="62"/>
      <c r="BT1085" s="62"/>
      <c r="BU1085" s="62"/>
      <c r="BV1085" s="62"/>
      <c r="BW1085" s="62"/>
      <c r="BX1085" s="62"/>
      <c r="BY1085" s="62"/>
      <c r="BZ1085" s="62"/>
      <c r="CA1085" s="62"/>
      <c r="CB1085" s="62"/>
      <c r="CC1085" s="62"/>
      <c r="CD1085" s="62"/>
      <c r="CE1085" s="62"/>
      <c r="CF1085" s="62"/>
      <c r="CG1085" s="62"/>
      <c r="CH1085" s="62"/>
      <c r="CI1085" s="62"/>
      <c r="CJ1085" s="62"/>
      <c r="CK1085" s="62"/>
      <c r="CL1085" s="62"/>
    </row>
    <row r="1086" spans="1:90" s="361" customFormat="1" ht="15" customHeight="1">
      <c r="A1086" s="582"/>
      <c r="B1086" s="577"/>
      <c r="C1086" s="578"/>
      <c r="D1086" s="577"/>
      <c r="E1086" s="578"/>
      <c r="F1086" s="510"/>
      <c r="G1086" s="13">
        <v>40</v>
      </c>
      <c r="H1086" s="296"/>
      <c r="I1086" s="6">
        <v>3850</v>
      </c>
      <c r="J1086" s="6">
        <f t="shared" si="270"/>
        <v>0</v>
      </c>
      <c r="K1086" s="332">
        <f>Итого!$B$17</f>
        <v>0</v>
      </c>
      <c r="L1086" s="8">
        <f t="shared" si="268"/>
        <v>3850</v>
      </c>
      <c r="M1086" s="8">
        <f t="shared" si="269"/>
        <v>0</v>
      </c>
      <c r="N1086" s="62"/>
      <c r="O1086" s="62"/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2"/>
      <c r="AC1086" s="62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2"/>
      <c r="AN1086" s="62"/>
      <c r="AO1086" s="62"/>
      <c r="AP1086" s="62"/>
      <c r="AQ1086" s="62"/>
      <c r="AR1086" s="62"/>
      <c r="AS1086" s="62"/>
      <c r="AT1086" s="62"/>
      <c r="AU1086" s="62"/>
      <c r="AV1086" s="62"/>
      <c r="AW1086" s="62"/>
      <c r="AX1086" s="62"/>
      <c r="AY1086" s="62"/>
      <c r="AZ1086" s="62"/>
      <c r="BA1086" s="62"/>
      <c r="BB1086" s="62"/>
      <c r="BC1086" s="62"/>
      <c r="BD1086" s="62"/>
      <c r="BE1086" s="62"/>
      <c r="BF1086" s="62"/>
      <c r="BG1086" s="62"/>
      <c r="BH1086" s="62"/>
      <c r="BI1086" s="62"/>
      <c r="BJ1086" s="62"/>
      <c r="BK1086" s="62"/>
      <c r="BL1086" s="62"/>
      <c r="BM1086" s="62"/>
      <c r="BN1086" s="62"/>
      <c r="BO1086" s="62"/>
      <c r="BP1086" s="62"/>
      <c r="BQ1086" s="62"/>
      <c r="BR1086" s="62"/>
      <c r="BS1086" s="62"/>
      <c r="BT1086" s="62"/>
      <c r="BU1086" s="62"/>
      <c r="BV1086" s="62"/>
      <c r="BW1086" s="62"/>
      <c r="BX1086" s="62"/>
      <c r="BY1086" s="62"/>
      <c r="BZ1086" s="62"/>
      <c r="CA1086" s="62"/>
      <c r="CB1086" s="62"/>
      <c r="CC1086" s="62"/>
      <c r="CD1086" s="62"/>
      <c r="CE1086" s="62"/>
      <c r="CF1086" s="62"/>
      <c r="CG1086" s="62"/>
      <c r="CH1086" s="62"/>
      <c r="CI1086" s="62"/>
      <c r="CJ1086" s="62"/>
      <c r="CK1086" s="62"/>
      <c r="CL1086" s="62"/>
    </row>
    <row r="1087" spans="1:90" s="361" customFormat="1" ht="15" customHeight="1">
      <c r="A1087" s="582"/>
      <c r="B1087" s="577"/>
      <c r="C1087" s="578"/>
      <c r="D1087" s="577"/>
      <c r="E1087" s="578"/>
      <c r="F1087" s="510"/>
      <c r="G1087" s="13">
        <v>42</v>
      </c>
      <c r="H1087" s="296"/>
      <c r="I1087" s="6">
        <v>3850</v>
      </c>
      <c r="J1087" s="6">
        <f t="shared" si="270"/>
        <v>0</v>
      </c>
      <c r="K1087" s="332">
        <f>Итого!$B$17</f>
        <v>0</v>
      </c>
      <c r="L1087" s="8">
        <f t="shared" si="268"/>
        <v>3850</v>
      </c>
      <c r="M1087" s="8">
        <f t="shared" si="269"/>
        <v>0</v>
      </c>
      <c r="N1087" s="62"/>
      <c r="O1087" s="62"/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2"/>
      <c r="AC1087" s="62"/>
      <c r="AD1087" s="62"/>
      <c r="AE1087" s="62"/>
      <c r="AF1087" s="62"/>
      <c r="AG1087" s="62"/>
      <c r="AH1087" s="62"/>
      <c r="AI1087" s="62"/>
      <c r="AJ1087" s="62"/>
      <c r="AK1087" s="62"/>
      <c r="AL1087" s="62"/>
      <c r="AM1087" s="62"/>
      <c r="AN1087" s="62"/>
      <c r="AO1087" s="62"/>
      <c r="AP1087" s="62"/>
      <c r="AQ1087" s="62"/>
      <c r="AR1087" s="62"/>
      <c r="AS1087" s="62"/>
      <c r="AT1087" s="62"/>
      <c r="AU1087" s="62"/>
      <c r="AV1087" s="62"/>
      <c r="AW1087" s="62"/>
      <c r="AX1087" s="62"/>
      <c r="AY1087" s="62"/>
      <c r="AZ1087" s="62"/>
      <c r="BA1087" s="62"/>
      <c r="BB1087" s="62"/>
      <c r="BC1087" s="62"/>
      <c r="BD1087" s="62"/>
      <c r="BE1087" s="62"/>
      <c r="BF1087" s="62"/>
      <c r="BG1087" s="62"/>
      <c r="BH1087" s="62"/>
      <c r="BI1087" s="62"/>
      <c r="BJ1087" s="62"/>
      <c r="BK1087" s="62"/>
      <c r="BL1087" s="62"/>
      <c r="BM1087" s="62"/>
      <c r="BN1087" s="62"/>
      <c r="BO1087" s="62"/>
      <c r="BP1087" s="62"/>
      <c r="BQ1087" s="62"/>
      <c r="BR1087" s="62"/>
      <c r="BS1087" s="62"/>
      <c r="BT1087" s="62"/>
      <c r="BU1087" s="62"/>
      <c r="BV1087" s="62"/>
      <c r="BW1087" s="62"/>
      <c r="BX1087" s="62"/>
      <c r="BY1087" s="62"/>
      <c r="BZ1087" s="62"/>
      <c r="CA1087" s="62"/>
      <c r="CB1087" s="62"/>
      <c r="CC1087" s="62"/>
      <c r="CD1087" s="62"/>
      <c r="CE1087" s="62"/>
      <c r="CF1087" s="62"/>
      <c r="CG1087" s="62"/>
      <c r="CH1087" s="62"/>
      <c r="CI1087" s="62"/>
      <c r="CJ1087" s="62"/>
      <c r="CK1087" s="62"/>
      <c r="CL1087" s="62"/>
    </row>
    <row r="1088" spans="1:90" s="361" customFormat="1" ht="15" customHeight="1">
      <c r="A1088" s="582"/>
      <c r="B1088" s="577"/>
      <c r="C1088" s="578"/>
      <c r="D1088" s="577"/>
      <c r="E1088" s="578"/>
      <c r="F1088" s="510"/>
      <c r="G1088" s="13">
        <v>44</v>
      </c>
      <c r="H1088" s="296"/>
      <c r="I1088" s="6">
        <v>3850</v>
      </c>
      <c r="J1088" s="6">
        <f t="shared" si="270"/>
        <v>0</v>
      </c>
      <c r="K1088" s="332">
        <f>Итого!$B$17</f>
        <v>0</v>
      </c>
      <c r="L1088" s="8">
        <f t="shared" si="268"/>
        <v>3850</v>
      </c>
      <c r="M1088" s="8">
        <f t="shared" si="269"/>
        <v>0</v>
      </c>
      <c r="N1088" s="62"/>
      <c r="O1088" s="62"/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62"/>
      <c r="AC1088" s="62"/>
      <c r="AD1088" s="62"/>
      <c r="AE1088" s="62"/>
      <c r="AF1088" s="62"/>
      <c r="AG1088" s="62"/>
      <c r="AH1088" s="62"/>
      <c r="AI1088" s="62"/>
      <c r="AJ1088" s="62"/>
      <c r="AK1088" s="62"/>
      <c r="AL1088" s="62"/>
      <c r="AM1088" s="62"/>
      <c r="AN1088" s="62"/>
      <c r="AO1088" s="62"/>
      <c r="AP1088" s="62"/>
      <c r="AQ1088" s="62"/>
      <c r="AR1088" s="62"/>
      <c r="AS1088" s="62"/>
      <c r="AT1088" s="62"/>
      <c r="AU1088" s="62"/>
      <c r="AV1088" s="62"/>
      <c r="AW1088" s="62"/>
      <c r="AX1088" s="62"/>
      <c r="AY1088" s="62"/>
      <c r="AZ1088" s="62"/>
      <c r="BA1088" s="62"/>
      <c r="BB1088" s="62"/>
      <c r="BC1088" s="62"/>
      <c r="BD1088" s="62"/>
      <c r="BE1088" s="62"/>
      <c r="BF1088" s="62"/>
      <c r="BG1088" s="62"/>
      <c r="BH1088" s="62"/>
      <c r="BI1088" s="62"/>
      <c r="BJ1088" s="62"/>
      <c r="BK1088" s="62"/>
      <c r="BL1088" s="62"/>
      <c r="BM1088" s="62"/>
      <c r="BN1088" s="62"/>
      <c r="BO1088" s="62"/>
      <c r="BP1088" s="62"/>
      <c r="BQ1088" s="62"/>
      <c r="BR1088" s="62"/>
      <c r="BS1088" s="62"/>
      <c r="BT1088" s="62"/>
      <c r="BU1088" s="62"/>
      <c r="BV1088" s="62"/>
      <c r="BW1088" s="62"/>
      <c r="BX1088" s="62"/>
      <c r="BY1088" s="62"/>
      <c r="BZ1088" s="62"/>
      <c r="CA1088" s="62"/>
      <c r="CB1088" s="62"/>
      <c r="CC1088" s="62"/>
      <c r="CD1088" s="62"/>
      <c r="CE1088" s="62"/>
      <c r="CF1088" s="62"/>
      <c r="CG1088" s="62"/>
      <c r="CH1088" s="62"/>
      <c r="CI1088" s="62"/>
      <c r="CJ1088" s="62"/>
      <c r="CK1088" s="62"/>
      <c r="CL1088" s="62"/>
    </row>
    <row r="1089" spans="1:90" s="361" customFormat="1" ht="15" customHeight="1">
      <c r="A1089" s="582"/>
      <c r="B1089" s="577"/>
      <c r="C1089" s="578"/>
      <c r="D1089" s="577"/>
      <c r="E1089" s="578"/>
      <c r="F1089" s="510"/>
      <c r="G1089" s="13">
        <v>46</v>
      </c>
      <c r="H1089" s="296"/>
      <c r="I1089" s="6">
        <v>3850</v>
      </c>
      <c r="J1089" s="6">
        <f t="shared" si="270"/>
        <v>0</v>
      </c>
      <c r="K1089" s="332">
        <f>Итого!$B$17</f>
        <v>0</v>
      </c>
      <c r="L1089" s="8">
        <f t="shared" si="268"/>
        <v>3850</v>
      </c>
      <c r="M1089" s="8">
        <f t="shared" si="269"/>
        <v>0</v>
      </c>
      <c r="N1089" s="62"/>
      <c r="O1089" s="62"/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62"/>
      <c r="AC1089" s="62"/>
      <c r="AD1089" s="62"/>
      <c r="AE1089" s="62"/>
      <c r="AF1089" s="62"/>
      <c r="AG1089" s="62"/>
      <c r="AH1089" s="62"/>
      <c r="AI1089" s="62"/>
      <c r="AJ1089" s="62"/>
      <c r="AK1089" s="62"/>
      <c r="AL1089" s="62"/>
      <c r="AM1089" s="62"/>
      <c r="AN1089" s="62"/>
      <c r="AO1089" s="62"/>
      <c r="AP1089" s="62"/>
      <c r="AQ1089" s="62"/>
      <c r="AR1089" s="62"/>
      <c r="AS1089" s="62"/>
      <c r="AT1089" s="62"/>
      <c r="AU1089" s="62"/>
      <c r="AV1089" s="62"/>
      <c r="AW1089" s="62"/>
      <c r="AX1089" s="62"/>
      <c r="AY1089" s="62"/>
      <c r="AZ1089" s="62"/>
      <c r="BA1089" s="62"/>
      <c r="BB1089" s="62"/>
      <c r="BC1089" s="62"/>
      <c r="BD1089" s="62"/>
      <c r="BE1089" s="62"/>
      <c r="BF1089" s="62"/>
      <c r="BG1089" s="62"/>
      <c r="BH1089" s="62"/>
      <c r="BI1089" s="62"/>
      <c r="BJ1089" s="62"/>
      <c r="BK1089" s="62"/>
      <c r="BL1089" s="62"/>
      <c r="BM1089" s="62"/>
      <c r="BN1089" s="62"/>
      <c r="BO1089" s="62"/>
      <c r="BP1089" s="62"/>
      <c r="BQ1089" s="62"/>
      <c r="BR1089" s="62"/>
      <c r="BS1089" s="62"/>
      <c r="BT1089" s="62"/>
      <c r="BU1089" s="62"/>
      <c r="BV1089" s="62"/>
      <c r="BW1089" s="62"/>
      <c r="BX1089" s="62"/>
      <c r="BY1089" s="62"/>
      <c r="BZ1089" s="62"/>
      <c r="CA1089" s="62"/>
      <c r="CB1089" s="62"/>
      <c r="CC1089" s="62"/>
      <c r="CD1089" s="62"/>
      <c r="CE1089" s="62"/>
      <c r="CF1089" s="62"/>
      <c r="CG1089" s="62"/>
      <c r="CH1089" s="62"/>
      <c r="CI1089" s="62"/>
      <c r="CJ1089" s="62"/>
      <c r="CK1089" s="62"/>
      <c r="CL1089" s="62"/>
    </row>
    <row r="1090" spans="1:90" s="361" customFormat="1" ht="15" customHeight="1">
      <c r="A1090" s="582"/>
      <c r="B1090" s="577"/>
      <c r="C1090" s="578"/>
      <c r="D1090" s="577"/>
      <c r="E1090" s="578"/>
      <c r="F1090" s="510"/>
      <c r="G1090" s="13">
        <v>48</v>
      </c>
      <c r="H1090" s="296"/>
      <c r="I1090" s="6">
        <v>3850</v>
      </c>
      <c r="J1090" s="6">
        <f t="shared" si="270"/>
        <v>0</v>
      </c>
      <c r="K1090" s="332">
        <f>Итого!$B$17</f>
        <v>0</v>
      </c>
      <c r="L1090" s="8">
        <f t="shared" si="268"/>
        <v>3850</v>
      </c>
      <c r="M1090" s="8">
        <f t="shared" si="269"/>
        <v>0</v>
      </c>
      <c r="N1090" s="62"/>
      <c r="O1090" s="62"/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62"/>
      <c r="AC1090" s="62"/>
      <c r="AD1090" s="62"/>
      <c r="AE1090" s="62"/>
      <c r="AF1090" s="62"/>
      <c r="AG1090" s="62"/>
      <c r="AH1090" s="62"/>
      <c r="AI1090" s="62"/>
      <c r="AJ1090" s="62"/>
      <c r="AK1090" s="62"/>
      <c r="AL1090" s="62"/>
      <c r="AM1090" s="62"/>
      <c r="AN1090" s="62"/>
      <c r="AO1090" s="62"/>
      <c r="AP1090" s="62"/>
      <c r="AQ1090" s="62"/>
      <c r="AR1090" s="62"/>
      <c r="AS1090" s="62"/>
      <c r="AT1090" s="62"/>
      <c r="AU1090" s="62"/>
      <c r="AV1090" s="62"/>
      <c r="AW1090" s="62"/>
      <c r="AX1090" s="62"/>
      <c r="AY1090" s="62"/>
      <c r="AZ1090" s="62"/>
      <c r="BA1090" s="62"/>
      <c r="BB1090" s="62"/>
      <c r="BC1090" s="62"/>
      <c r="BD1090" s="62"/>
      <c r="BE1090" s="62"/>
      <c r="BF1090" s="62"/>
      <c r="BG1090" s="62"/>
      <c r="BH1090" s="62"/>
      <c r="BI1090" s="62"/>
      <c r="BJ1090" s="62"/>
      <c r="BK1090" s="62"/>
      <c r="BL1090" s="62"/>
      <c r="BM1090" s="62"/>
      <c r="BN1090" s="62"/>
      <c r="BO1090" s="62"/>
      <c r="BP1090" s="62"/>
      <c r="BQ1090" s="62"/>
      <c r="BR1090" s="62"/>
      <c r="BS1090" s="62"/>
      <c r="BT1090" s="62"/>
      <c r="BU1090" s="62"/>
      <c r="BV1090" s="62"/>
      <c r="BW1090" s="62"/>
      <c r="BX1090" s="62"/>
      <c r="BY1090" s="62"/>
      <c r="BZ1090" s="62"/>
      <c r="CA1090" s="62"/>
      <c r="CB1090" s="62"/>
      <c r="CC1090" s="62"/>
      <c r="CD1090" s="62"/>
      <c r="CE1090" s="62"/>
      <c r="CF1090" s="62"/>
      <c r="CG1090" s="62"/>
      <c r="CH1090" s="62"/>
      <c r="CI1090" s="62"/>
      <c r="CJ1090" s="62"/>
      <c r="CK1090" s="62"/>
      <c r="CL1090" s="62"/>
    </row>
    <row r="1091" spans="1:90" s="361" customFormat="1" ht="15" customHeight="1">
      <c r="A1091" s="582"/>
      <c r="B1091" s="577"/>
      <c r="C1091" s="578"/>
      <c r="D1091" s="577"/>
      <c r="E1091" s="578"/>
      <c r="F1091" s="510"/>
      <c r="G1091" s="13">
        <v>50</v>
      </c>
      <c r="H1091" s="296"/>
      <c r="I1091" s="6">
        <v>3850</v>
      </c>
      <c r="J1091" s="6">
        <f t="shared" si="270"/>
        <v>0</v>
      </c>
      <c r="K1091" s="332">
        <f>Итого!$B$17</f>
        <v>0</v>
      </c>
      <c r="L1091" s="8">
        <f t="shared" si="268"/>
        <v>3850</v>
      </c>
      <c r="M1091" s="8">
        <f t="shared" si="269"/>
        <v>0</v>
      </c>
      <c r="N1091" s="62"/>
      <c r="O1091" s="62"/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62"/>
      <c r="AC1091" s="62"/>
      <c r="AD1091" s="62"/>
      <c r="AE1091" s="62"/>
      <c r="AF1091" s="62"/>
      <c r="AG1091" s="62"/>
      <c r="AH1091" s="62"/>
      <c r="AI1091" s="62"/>
      <c r="AJ1091" s="62"/>
      <c r="AK1091" s="62"/>
      <c r="AL1091" s="62"/>
      <c r="AM1091" s="62"/>
      <c r="AN1091" s="62"/>
      <c r="AO1091" s="62"/>
      <c r="AP1091" s="62"/>
      <c r="AQ1091" s="62"/>
      <c r="AR1091" s="62"/>
      <c r="AS1091" s="62"/>
      <c r="AT1091" s="62"/>
      <c r="AU1091" s="62"/>
      <c r="AV1091" s="62"/>
      <c r="AW1091" s="62"/>
      <c r="AX1091" s="62"/>
      <c r="AY1091" s="62"/>
      <c r="AZ1091" s="62"/>
      <c r="BA1091" s="62"/>
      <c r="BB1091" s="62"/>
      <c r="BC1091" s="62"/>
      <c r="BD1091" s="62"/>
      <c r="BE1091" s="62"/>
      <c r="BF1091" s="62"/>
      <c r="BG1091" s="62"/>
      <c r="BH1091" s="62"/>
      <c r="BI1091" s="62"/>
      <c r="BJ1091" s="62"/>
      <c r="BK1091" s="62"/>
      <c r="BL1091" s="62"/>
      <c r="BM1091" s="62"/>
      <c r="BN1091" s="62"/>
      <c r="BO1091" s="62"/>
      <c r="BP1091" s="62"/>
      <c r="BQ1091" s="62"/>
      <c r="BR1091" s="62"/>
      <c r="BS1091" s="62"/>
      <c r="BT1091" s="62"/>
      <c r="BU1091" s="62"/>
      <c r="BV1091" s="62"/>
      <c r="BW1091" s="62"/>
      <c r="BX1091" s="62"/>
      <c r="BY1091" s="62"/>
      <c r="BZ1091" s="62"/>
      <c r="CA1091" s="62"/>
      <c r="CB1091" s="62"/>
      <c r="CC1091" s="62"/>
      <c r="CD1091" s="62"/>
      <c r="CE1091" s="62"/>
      <c r="CF1091" s="62"/>
      <c r="CG1091" s="62"/>
      <c r="CH1091" s="62"/>
      <c r="CI1091" s="62"/>
      <c r="CJ1091" s="62"/>
      <c r="CK1091" s="62"/>
      <c r="CL1091" s="62"/>
    </row>
    <row r="1092" spans="1:90" s="361" customFormat="1" ht="15" customHeight="1">
      <c r="A1092" s="582"/>
      <c r="B1092" s="577"/>
      <c r="C1092" s="578"/>
      <c r="D1092" s="577"/>
      <c r="E1092" s="578"/>
      <c r="F1092" s="510"/>
      <c r="G1092" s="13">
        <v>52</v>
      </c>
      <c r="H1092" s="296"/>
      <c r="I1092" s="6">
        <v>3850</v>
      </c>
      <c r="J1092" s="6">
        <f t="shared" si="270"/>
        <v>0</v>
      </c>
      <c r="K1092" s="332">
        <f>Итого!$B$17</f>
        <v>0</v>
      </c>
      <c r="L1092" s="8">
        <f t="shared" si="268"/>
        <v>3850</v>
      </c>
      <c r="M1092" s="8">
        <f t="shared" si="269"/>
        <v>0</v>
      </c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2"/>
      <c r="AC1092" s="62"/>
      <c r="AD1092" s="62"/>
      <c r="AE1092" s="62"/>
      <c r="AF1092" s="62"/>
      <c r="AG1092" s="62"/>
      <c r="AH1092" s="62"/>
      <c r="AI1092" s="62"/>
      <c r="AJ1092" s="62"/>
      <c r="AK1092" s="62"/>
      <c r="AL1092" s="62"/>
      <c r="AM1092" s="62"/>
      <c r="AN1092" s="62"/>
      <c r="AO1092" s="62"/>
      <c r="AP1092" s="62"/>
      <c r="AQ1092" s="62"/>
      <c r="AR1092" s="62"/>
      <c r="AS1092" s="62"/>
      <c r="AT1092" s="62"/>
      <c r="AU1092" s="62"/>
      <c r="AV1092" s="62"/>
      <c r="AW1092" s="62"/>
      <c r="AX1092" s="62"/>
      <c r="AY1092" s="62"/>
      <c r="AZ1092" s="62"/>
      <c r="BA1092" s="62"/>
      <c r="BB1092" s="62"/>
      <c r="BC1092" s="62"/>
      <c r="BD1092" s="62"/>
      <c r="BE1092" s="62"/>
      <c r="BF1092" s="62"/>
      <c r="BG1092" s="62"/>
      <c r="BH1092" s="62"/>
      <c r="BI1092" s="62"/>
      <c r="BJ1092" s="62"/>
      <c r="BK1092" s="62"/>
      <c r="BL1092" s="62"/>
      <c r="BM1092" s="62"/>
      <c r="BN1092" s="62"/>
      <c r="BO1092" s="62"/>
      <c r="BP1092" s="62"/>
      <c r="BQ1092" s="62"/>
      <c r="BR1092" s="62"/>
      <c r="BS1092" s="62"/>
      <c r="BT1092" s="62"/>
      <c r="BU1092" s="62"/>
      <c r="BV1092" s="62"/>
      <c r="BW1092" s="62"/>
      <c r="BX1092" s="62"/>
      <c r="BY1092" s="62"/>
      <c r="BZ1092" s="62"/>
      <c r="CA1092" s="62"/>
      <c r="CB1092" s="62"/>
      <c r="CC1092" s="62"/>
      <c r="CD1092" s="62"/>
      <c r="CE1092" s="62"/>
      <c r="CF1092" s="62"/>
      <c r="CG1092" s="62"/>
      <c r="CH1092" s="62"/>
      <c r="CI1092" s="62"/>
      <c r="CJ1092" s="62"/>
      <c r="CK1092" s="62"/>
      <c r="CL1092" s="62"/>
    </row>
    <row r="1093" spans="1:90" s="361" customFormat="1" ht="15" customHeight="1">
      <c r="A1093" s="582"/>
      <c r="B1093" s="577"/>
      <c r="C1093" s="578"/>
      <c r="D1093" s="577"/>
      <c r="E1093" s="578"/>
      <c r="F1093" s="510"/>
      <c r="G1093" s="13">
        <v>54</v>
      </c>
      <c r="H1093" s="296"/>
      <c r="I1093" s="6">
        <v>3850</v>
      </c>
      <c r="J1093" s="6">
        <f t="shared" si="270"/>
        <v>0</v>
      </c>
      <c r="K1093" s="332">
        <f>Итого!$B$17</f>
        <v>0</v>
      </c>
      <c r="L1093" s="8">
        <f t="shared" si="268"/>
        <v>3850</v>
      </c>
      <c r="M1093" s="8">
        <f t="shared" si="269"/>
        <v>0</v>
      </c>
      <c r="N1093" s="62"/>
      <c r="O1093" s="62"/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62"/>
      <c r="AC1093" s="62"/>
      <c r="AD1093" s="62"/>
      <c r="AE1093" s="62"/>
      <c r="AF1093" s="62"/>
      <c r="AG1093" s="62"/>
      <c r="AH1093" s="62"/>
      <c r="AI1093" s="62"/>
      <c r="AJ1093" s="62"/>
      <c r="AK1093" s="62"/>
      <c r="AL1093" s="62"/>
      <c r="AM1093" s="62"/>
      <c r="AN1093" s="62"/>
      <c r="AO1093" s="62"/>
      <c r="AP1093" s="62"/>
      <c r="AQ1093" s="62"/>
      <c r="AR1093" s="62"/>
      <c r="AS1093" s="62"/>
      <c r="AT1093" s="62"/>
      <c r="AU1093" s="62"/>
      <c r="AV1093" s="62"/>
      <c r="AW1093" s="62"/>
      <c r="AX1093" s="62"/>
      <c r="AY1093" s="62"/>
      <c r="AZ1093" s="62"/>
      <c r="BA1093" s="62"/>
      <c r="BB1093" s="62"/>
      <c r="BC1093" s="62"/>
      <c r="BD1093" s="62"/>
      <c r="BE1093" s="62"/>
      <c r="BF1093" s="62"/>
      <c r="BG1093" s="62"/>
      <c r="BH1093" s="62"/>
      <c r="BI1093" s="62"/>
      <c r="BJ1093" s="62"/>
      <c r="BK1093" s="62"/>
      <c r="BL1093" s="62"/>
      <c r="BM1093" s="62"/>
      <c r="BN1093" s="62"/>
      <c r="BO1093" s="62"/>
      <c r="BP1093" s="62"/>
      <c r="BQ1093" s="62"/>
      <c r="BR1093" s="62"/>
      <c r="BS1093" s="62"/>
      <c r="BT1093" s="62"/>
      <c r="BU1093" s="62"/>
      <c r="BV1093" s="62"/>
      <c r="BW1093" s="62"/>
      <c r="BX1093" s="62"/>
      <c r="BY1093" s="62"/>
      <c r="BZ1093" s="62"/>
      <c r="CA1093" s="62"/>
      <c r="CB1093" s="62"/>
      <c r="CC1093" s="62"/>
      <c r="CD1093" s="62"/>
      <c r="CE1093" s="62"/>
      <c r="CF1093" s="62"/>
      <c r="CG1093" s="62"/>
      <c r="CH1093" s="62"/>
      <c r="CI1093" s="62"/>
      <c r="CJ1093" s="62"/>
      <c r="CK1093" s="62"/>
      <c r="CL1093" s="62"/>
    </row>
    <row r="1094" spans="1:90" s="361" customFormat="1" ht="15" customHeight="1">
      <c r="A1094" s="583"/>
      <c r="B1094" s="579"/>
      <c r="C1094" s="580"/>
      <c r="D1094" s="579"/>
      <c r="E1094" s="580"/>
      <c r="F1094" s="519"/>
      <c r="G1094" s="13">
        <v>56</v>
      </c>
      <c r="H1094" s="296"/>
      <c r="I1094" s="6">
        <v>3850</v>
      </c>
      <c r="J1094" s="6">
        <f t="shared" si="270"/>
        <v>0</v>
      </c>
      <c r="K1094" s="332">
        <f>Итого!$B$17</f>
        <v>0</v>
      </c>
      <c r="L1094" s="8">
        <f t="shared" si="268"/>
        <v>3850</v>
      </c>
      <c r="M1094" s="8">
        <f t="shared" si="269"/>
        <v>0</v>
      </c>
      <c r="N1094" s="62"/>
      <c r="O1094" s="62"/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62"/>
      <c r="AC1094" s="62"/>
      <c r="AD1094" s="62"/>
      <c r="AE1094" s="62"/>
      <c r="AF1094" s="62"/>
      <c r="AG1094" s="62"/>
      <c r="AH1094" s="62"/>
      <c r="AI1094" s="62"/>
      <c r="AJ1094" s="62"/>
      <c r="AK1094" s="62"/>
      <c r="AL1094" s="62"/>
      <c r="AM1094" s="62"/>
      <c r="AN1094" s="62"/>
      <c r="AO1094" s="62"/>
      <c r="AP1094" s="62"/>
      <c r="AQ1094" s="62"/>
      <c r="AR1094" s="62"/>
      <c r="AS1094" s="62"/>
      <c r="AT1094" s="62"/>
      <c r="AU1094" s="62"/>
      <c r="AV1094" s="62"/>
      <c r="AW1094" s="62"/>
      <c r="AX1094" s="62"/>
      <c r="AY1094" s="62"/>
      <c r="AZ1094" s="62"/>
      <c r="BA1094" s="62"/>
      <c r="BB1094" s="62"/>
      <c r="BC1094" s="62"/>
      <c r="BD1094" s="62"/>
      <c r="BE1094" s="62"/>
      <c r="BF1094" s="62"/>
      <c r="BG1094" s="62"/>
      <c r="BH1094" s="62"/>
      <c r="BI1094" s="62"/>
      <c r="BJ1094" s="62"/>
      <c r="BK1094" s="62"/>
      <c r="BL1094" s="62"/>
      <c r="BM1094" s="62"/>
      <c r="BN1094" s="62"/>
      <c r="BO1094" s="62"/>
      <c r="BP1094" s="62"/>
      <c r="BQ1094" s="62"/>
      <c r="BR1094" s="62"/>
      <c r="BS1094" s="62"/>
      <c r="BT1094" s="62"/>
      <c r="BU1094" s="62"/>
      <c r="BV1094" s="62"/>
      <c r="BW1094" s="62"/>
      <c r="BX1094" s="62"/>
      <c r="BY1094" s="62"/>
      <c r="BZ1094" s="62"/>
      <c r="CA1094" s="62"/>
      <c r="CB1094" s="62"/>
      <c r="CC1094" s="62"/>
      <c r="CD1094" s="62"/>
      <c r="CE1094" s="62"/>
      <c r="CF1094" s="62"/>
      <c r="CG1094" s="62"/>
      <c r="CH1094" s="62"/>
      <c r="CI1094" s="62"/>
      <c r="CJ1094" s="62"/>
      <c r="CK1094" s="62"/>
      <c r="CL1094" s="62"/>
    </row>
    <row r="1095" spans="1:90" s="361" customFormat="1" ht="15" customHeight="1">
      <c r="A1095" s="506" t="s">
        <v>780</v>
      </c>
      <c r="B1095" s="575" t="s">
        <v>793</v>
      </c>
      <c r="C1095" s="576"/>
      <c r="D1095" s="575" t="s">
        <v>580</v>
      </c>
      <c r="E1095" s="576"/>
      <c r="F1095" s="581"/>
      <c r="G1095" s="5"/>
      <c r="H1095" s="253">
        <f>SUM(H1096:H1107)</f>
        <v>0</v>
      </c>
      <c r="I1095" s="5"/>
      <c r="J1095" s="5">
        <f>SUM(J1096:J1107)</f>
        <v>0</v>
      </c>
      <c r="K1095" s="68"/>
      <c r="L1095" s="10"/>
      <c r="M1095" s="7">
        <f>SUM(M1096:M1107)</f>
        <v>0</v>
      </c>
      <c r="N1095" s="62"/>
      <c r="O1095" s="62"/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62"/>
      <c r="AC1095" s="62"/>
      <c r="AD1095" s="62"/>
      <c r="AE1095" s="62"/>
      <c r="AF1095" s="62"/>
      <c r="AG1095" s="62"/>
      <c r="AH1095" s="62"/>
      <c r="AI1095" s="62"/>
      <c r="AJ1095" s="62"/>
      <c r="AK1095" s="62"/>
      <c r="AL1095" s="62"/>
      <c r="AM1095" s="62"/>
      <c r="AN1095" s="62"/>
      <c r="AO1095" s="62"/>
      <c r="AP1095" s="62"/>
      <c r="AQ1095" s="62"/>
      <c r="AR1095" s="62"/>
      <c r="AS1095" s="62"/>
      <c r="AT1095" s="62"/>
      <c r="AU1095" s="62"/>
      <c r="AV1095" s="62"/>
      <c r="AW1095" s="62"/>
      <c r="AX1095" s="62"/>
      <c r="AY1095" s="62"/>
      <c r="AZ1095" s="62"/>
      <c r="BA1095" s="62"/>
      <c r="BB1095" s="62"/>
      <c r="BC1095" s="62"/>
      <c r="BD1095" s="62"/>
      <c r="BE1095" s="62"/>
      <c r="BF1095" s="62"/>
      <c r="BG1095" s="62"/>
      <c r="BH1095" s="62"/>
      <c r="BI1095" s="62"/>
      <c r="BJ1095" s="62"/>
      <c r="BK1095" s="62"/>
      <c r="BL1095" s="62"/>
      <c r="BM1095" s="62"/>
      <c r="BN1095" s="62"/>
      <c r="BO1095" s="62"/>
      <c r="BP1095" s="62"/>
      <c r="BQ1095" s="62"/>
      <c r="BR1095" s="62"/>
      <c r="BS1095" s="62"/>
      <c r="BT1095" s="62"/>
      <c r="BU1095" s="62"/>
      <c r="BV1095" s="62"/>
      <c r="BW1095" s="62"/>
      <c r="BX1095" s="62"/>
      <c r="BY1095" s="62"/>
      <c r="BZ1095" s="62"/>
      <c r="CA1095" s="62"/>
      <c r="CB1095" s="62"/>
      <c r="CC1095" s="62"/>
      <c r="CD1095" s="62"/>
      <c r="CE1095" s="62"/>
      <c r="CF1095" s="62"/>
      <c r="CG1095" s="62"/>
      <c r="CH1095" s="62"/>
      <c r="CI1095" s="62"/>
      <c r="CJ1095" s="62"/>
      <c r="CK1095" s="62"/>
      <c r="CL1095" s="62"/>
    </row>
    <row r="1096" spans="1:90" s="361" customFormat="1" ht="15" customHeight="1">
      <c r="A1096" s="582"/>
      <c r="B1096" s="577"/>
      <c r="C1096" s="578"/>
      <c r="D1096" s="577"/>
      <c r="E1096" s="578"/>
      <c r="F1096" s="510"/>
      <c r="G1096" s="13">
        <v>34</v>
      </c>
      <c r="H1096" s="296"/>
      <c r="I1096" s="6">
        <v>3850</v>
      </c>
      <c r="J1096" s="6">
        <f>I1096*H1096</f>
        <v>0</v>
      </c>
      <c r="K1096" s="332">
        <f>Итого!$B$17</f>
        <v>0</v>
      </c>
      <c r="L1096" s="8">
        <f t="shared" ref="L1096:L1107" si="271">PRODUCT(I1096,1-K1096)</f>
        <v>3850</v>
      </c>
      <c r="M1096" s="8">
        <f t="shared" ref="M1096:M1107" si="272">L1096*H1096</f>
        <v>0</v>
      </c>
      <c r="N1096" s="62"/>
      <c r="O1096" s="62"/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62"/>
      <c r="AC1096" s="62"/>
      <c r="AD1096" s="62"/>
      <c r="AE1096" s="62"/>
      <c r="AF1096" s="62"/>
      <c r="AG1096" s="62"/>
      <c r="AH1096" s="62"/>
      <c r="AI1096" s="62"/>
      <c r="AJ1096" s="62"/>
      <c r="AK1096" s="62"/>
      <c r="AL1096" s="62"/>
      <c r="AM1096" s="62"/>
      <c r="AN1096" s="62"/>
      <c r="AO1096" s="62"/>
      <c r="AP1096" s="62"/>
      <c r="AQ1096" s="62"/>
      <c r="AR1096" s="62"/>
      <c r="AS1096" s="62"/>
      <c r="AT1096" s="62"/>
      <c r="AU1096" s="62"/>
      <c r="AV1096" s="62"/>
      <c r="AW1096" s="62"/>
      <c r="AX1096" s="62"/>
      <c r="AY1096" s="62"/>
      <c r="AZ1096" s="62"/>
      <c r="BA1096" s="62"/>
      <c r="BB1096" s="62"/>
      <c r="BC1096" s="62"/>
      <c r="BD1096" s="62"/>
      <c r="BE1096" s="62"/>
      <c r="BF1096" s="62"/>
      <c r="BG1096" s="62"/>
      <c r="BH1096" s="62"/>
      <c r="BI1096" s="62"/>
      <c r="BJ1096" s="62"/>
      <c r="BK1096" s="62"/>
      <c r="BL1096" s="62"/>
      <c r="BM1096" s="62"/>
      <c r="BN1096" s="62"/>
      <c r="BO1096" s="62"/>
      <c r="BP1096" s="62"/>
      <c r="BQ1096" s="62"/>
      <c r="BR1096" s="62"/>
      <c r="BS1096" s="62"/>
      <c r="BT1096" s="62"/>
      <c r="BU1096" s="62"/>
      <c r="BV1096" s="62"/>
      <c r="BW1096" s="62"/>
      <c r="BX1096" s="62"/>
      <c r="BY1096" s="62"/>
      <c r="BZ1096" s="62"/>
      <c r="CA1096" s="62"/>
      <c r="CB1096" s="62"/>
      <c r="CC1096" s="62"/>
      <c r="CD1096" s="62"/>
      <c r="CE1096" s="62"/>
      <c r="CF1096" s="62"/>
      <c r="CG1096" s="62"/>
      <c r="CH1096" s="62"/>
      <c r="CI1096" s="62"/>
      <c r="CJ1096" s="62"/>
      <c r="CK1096" s="62"/>
      <c r="CL1096" s="62"/>
    </row>
    <row r="1097" spans="1:90" s="361" customFormat="1" ht="15" customHeight="1">
      <c r="A1097" s="582"/>
      <c r="B1097" s="577"/>
      <c r="C1097" s="578"/>
      <c r="D1097" s="577"/>
      <c r="E1097" s="578"/>
      <c r="F1097" s="510"/>
      <c r="G1097" s="13">
        <v>36</v>
      </c>
      <c r="H1097" s="296"/>
      <c r="I1097" s="6">
        <v>3850</v>
      </c>
      <c r="J1097" s="6">
        <f t="shared" ref="J1097:J1107" si="273">I1097*H1097</f>
        <v>0</v>
      </c>
      <c r="K1097" s="332">
        <f>Итого!$B$17</f>
        <v>0</v>
      </c>
      <c r="L1097" s="8">
        <f t="shared" si="271"/>
        <v>3850</v>
      </c>
      <c r="M1097" s="8">
        <f t="shared" si="272"/>
        <v>0</v>
      </c>
      <c r="N1097" s="62"/>
      <c r="O1097" s="62"/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62"/>
      <c r="AC1097" s="62"/>
      <c r="AD1097" s="62"/>
      <c r="AE1097" s="62"/>
      <c r="AF1097" s="62"/>
      <c r="AG1097" s="62"/>
      <c r="AH1097" s="62"/>
      <c r="AI1097" s="62"/>
      <c r="AJ1097" s="62"/>
      <c r="AK1097" s="62"/>
      <c r="AL1097" s="62"/>
      <c r="AM1097" s="62"/>
      <c r="AN1097" s="62"/>
      <c r="AO1097" s="62"/>
      <c r="AP1097" s="62"/>
      <c r="AQ1097" s="62"/>
      <c r="AR1097" s="62"/>
      <c r="AS1097" s="62"/>
      <c r="AT1097" s="62"/>
      <c r="AU1097" s="62"/>
      <c r="AV1097" s="62"/>
      <c r="AW1097" s="62"/>
      <c r="AX1097" s="62"/>
      <c r="AY1097" s="62"/>
      <c r="AZ1097" s="62"/>
      <c r="BA1097" s="62"/>
      <c r="BB1097" s="62"/>
      <c r="BC1097" s="62"/>
      <c r="BD1097" s="62"/>
      <c r="BE1097" s="62"/>
      <c r="BF1097" s="62"/>
      <c r="BG1097" s="62"/>
      <c r="BH1097" s="62"/>
      <c r="BI1097" s="62"/>
      <c r="BJ1097" s="62"/>
      <c r="BK1097" s="62"/>
      <c r="BL1097" s="62"/>
      <c r="BM1097" s="62"/>
      <c r="BN1097" s="62"/>
      <c r="BO1097" s="62"/>
      <c r="BP1097" s="62"/>
      <c r="BQ1097" s="62"/>
      <c r="BR1097" s="62"/>
      <c r="BS1097" s="62"/>
      <c r="BT1097" s="62"/>
      <c r="BU1097" s="62"/>
      <c r="BV1097" s="62"/>
      <c r="BW1097" s="62"/>
      <c r="BX1097" s="62"/>
      <c r="BY1097" s="62"/>
      <c r="BZ1097" s="62"/>
      <c r="CA1097" s="62"/>
      <c r="CB1097" s="62"/>
      <c r="CC1097" s="62"/>
      <c r="CD1097" s="62"/>
      <c r="CE1097" s="62"/>
      <c r="CF1097" s="62"/>
      <c r="CG1097" s="62"/>
      <c r="CH1097" s="62"/>
      <c r="CI1097" s="62"/>
      <c r="CJ1097" s="62"/>
      <c r="CK1097" s="62"/>
      <c r="CL1097" s="62"/>
    </row>
    <row r="1098" spans="1:90" s="361" customFormat="1" ht="15" customHeight="1">
      <c r="A1098" s="582"/>
      <c r="B1098" s="577"/>
      <c r="C1098" s="578"/>
      <c r="D1098" s="577"/>
      <c r="E1098" s="578"/>
      <c r="F1098" s="510"/>
      <c r="G1098" s="13">
        <v>38</v>
      </c>
      <c r="H1098" s="296"/>
      <c r="I1098" s="6">
        <v>3850</v>
      </c>
      <c r="J1098" s="6">
        <f t="shared" si="273"/>
        <v>0</v>
      </c>
      <c r="K1098" s="332">
        <f>Итого!$B$17</f>
        <v>0</v>
      </c>
      <c r="L1098" s="8">
        <f t="shared" si="271"/>
        <v>3850</v>
      </c>
      <c r="M1098" s="8">
        <f t="shared" si="272"/>
        <v>0</v>
      </c>
      <c r="N1098" s="62"/>
      <c r="O1098" s="62"/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62"/>
      <c r="AC1098" s="62"/>
      <c r="AD1098" s="62"/>
      <c r="AE1098" s="62"/>
      <c r="AF1098" s="62"/>
      <c r="AG1098" s="62"/>
      <c r="AH1098" s="62"/>
      <c r="AI1098" s="62"/>
      <c r="AJ1098" s="62"/>
      <c r="AK1098" s="62"/>
      <c r="AL1098" s="62"/>
      <c r="AM1098" s="62"/>
      <c r="AN1098" s="62"/>
      <c r="AO1098" s="62"/>
      <c r="AP1098" s="62"/>
      <c r="AQ1098" s="62"/>
      <c r="AR1098" s="62"/>
      <c r="AS1098" s="62"/>
      <c r="AT1098" s="62"/>
      <c r="AU1098" s="62"/>
      <c r="AV1098" s="62"/>
      <c r="AW1098" s="62"/>
      <c r="AX1098" s="62"/>
      <c r="AY1098" s="62"/>
      <c r="AZ1098" s="62"/>
      <c r="BA1098" s="62"/>
      <c r="BB1098" s="62"/>
      <c r="BC1098" s="62"/>
      <c r="BD1098" s="62"/>
      <c r="BE1098" s="62"/>
      <c r="BF1098" s="62"/>
      <c r="BG1098" s="62"/>
      <c r="BH1098" s="62"/>
      <c r="BI1098" s="62"/>
      <c r="BJ1098" s="62"/>
      <c r="BK1098" s="62"/>
      <c r="BL1098" s="62"/>
      <c r="BM1098" s="62"/>
      <c r="BN1098" s="62"/>
      <c r="BO1098" s="62"/>
      <c r="BP1098" s="62"/>
      <c r="BQ1098" s="62"/>
      <c r="BR1098" s="62"/>
      <c r="BS1098" s="62"/>
      <c r="BT1098" s="62"/>
      <c r="BU1098" s="62"/>
      <c r="BV1098" s="62"/>
      <c r="BW1098" s="62"/>
      <c r="BX1098" s="62"/>
      <c r="BY1098" s="62"/>
      <c r="BZ1098" s="62"/>
      <c r="CA1098" s="62"/>
      <c r="CB1098" s="62"/>
      <c r="CC1098" s="62"/>
      <c r="CD1098" s="62"/>
      <c r="CE1098" s="62"/>
      <c r="CF1098" s="62"/>
      <c r="CG1098" s="62"/>
      <c r="CH1098" s="62"/>
      <c r="CI1098" s="62"/>
      <c r="CJ1098" s="62"/>
      <c r="CK1098" s="62"/>
      <c r="CL1098" s="62"/>
    </row>
    <row r="1099" spans="1:90" s="361" customFormat="1" ht="15" customHeight="1">
      <c r="A1099" s="582"/>
      <c r="B1099" s="577"/>
      <c r="C1099" s="578"/>
      <c r="D1099" s="577"/>
      <c r="E1099" s="578"/>
      <c r="F1099" s="510"/>
      <c r="G1099" s="13">
        <v>40</v>
      </c>
      <c r="H1099" s="296"/>
      <c r="I1099" s="6">
        <v>3850</v>
      </c>
      <c r="J1099" s="6">
        <f t="shared" si="273"/>
        <v>0</v>
      </c>
      <c r="K1099" s="332">
        <f>Итого!$B$17</f>
        <v>0</v>
      </c>
      <c r="L1099" s="8">
        <f t="shared" si="271"/>
        <v>3850</v>
      </c>
      <c r="M1099" s="8">
        <f t="shared" si="272"/>
        <v>0</v>
      </c>
      <c r="N1099" s="62"/>
      <c r="O1099" s="62"/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2"/>
      <c r="AC1099" s="62"/>
      <c r="AD1099" s="62"/>
      <c r="AE1099" s="62"/>
      <c r="AF1099" s="62"/>
      <c r="AG1099" s="62"/>
      <c r="AH1099" s="62"/>
      <c r="AI1099" s="62"/>
      <c r="AJ1099" s="62"/>
      <c r="AK1099" s="62"/>
      <c r="AL1099" s="62"/>
      <c r="AM1099" s="62"/>
      <c r="AN1099" s="62"/>
      <c r="AO1099" s="62"/>
      <c r="AP1099" s="62"/>
      <c r="AQ1099" s="62"/>
      <c r="AR1099" s="62"/>
      <c r="AS1099" s="62"/>
      <c r="AT1099" s="62"/>
      <c r="AU1099" s="62"/>
      <c r="AV1099" s="62"/>
      <c r="AW1099" s="62"/>
      <c r="AX1099" s="62"/>
      <c r="AY1099" s="62"/>
      <c r="AZ1099" s="62"/>
      <c r="BA1099" s="62"/>
      <c r="BB1099" s="62"/>
      <c r="BC1099" s="62"/>
      <c r="BD1099" s="62"/>
      <c r="BE1099" s="62"/>
      <c r="BF1099" s="62"/>
      <c r="BG1099" s="62"/>
      <c r="BH1099" s="62"/>
      <c r="BI1099" s="62"/>
      <c r="BJ1099" s="62"/>
      <c r="BK1099" s="62"/>
      <c r="BL1099" s="62"/>
      <c r="BM1099" s="62"/>
      <c r="BN1099" s="62"/>
      <c r="BO1099" s="62"/>
      <c r="BP1099" s="62"/>
      <c r="BQ1099" s="62"/>
      <c r="BR1099" s="62"/>
      <c r="BS1099" s="62"/>
      <c r="BT1099" s="62"/>
      <c r="BU1099" s="62"/>
      <c r="BV1099" s="62"/>
      <c r="BW1099" s="62"/>
      <c r="BX1099" s="62"/>
      <c r="BY1099" s="62"/>
      <c r="BZ1099" s="62"/>
      <c r="CA1099" s="62"/>
      <c r="CB1099" s="62"/>
      <c r="CC1099" s="62"/>
      <c r="CD1099" s="62"/>
      <c r="CE1099" s="62"/>
      <c r="CF1099" s="62"/>
      <c r="CG1099" s="62"/>
      <c r="CH1099" s="62"/>
      <c r="CI1099" s="62"/>
      <c r="CJ1099" s="62"/>
      <c r="CK1099" s="62"/>
      <c r="CL1099" s="62"/>
    </row>
    <row r="1100" spans="1:90" s="361" customFormat="1" ht="15" customHeight="1">
      <c r="A1100" s="582"/>
      <c r="B1100" s="577"/>
      <c r="C1100" s="578"/>
      <c r="D1100" s="577"/>
      <c r="E1100" s="578"/>
      <c r="F1100" s="510"/>
      <c r="G1100" s="13">
        <v>42</v>
      </c>
      <c r="H1100" s="296"/>
      <c r="I1100" s="6">
        <v>3850</v>
      </c>
      <c r="J1100" s="6">
        <f t="shared" si="273"/>
        <v>0</v>
      </c>
      <c r="K1100" s="332">
        <f>Итого!$B$17</f>
        <v>0</v>
      </c>
      <c r="L1100" s="8">
        <f t="shared" si="271"/>
        <v>3850</v>
      </c>
      <c r="M1100" s="8">
        <f t="shared" si="272"/>
        <v>0</v>
      </c>
      <c r="N1100" s="62"/>
      <c r="O1100" s="62"/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2"/>
      <c r="AC1100" s="62"/>
      <c r="AD1100" s="62"/>
      <c r="AE1100" s="62"/>
      <c r="AF1100" s="62"/>
      <c r="AG1100" s="62"/>
      <c r="AH1100" s="62"/>
      <c r="AI1100" s="62"/>
      <c r="AJ1100" s="62"/>
      <c r="AK1100" s="62"/>
      <c r="AL1100" s="62"/>
      <c r="AM1100" s="62"/>
      <c r="AN1100" s="62"/>
      <c r="AO1100" s="62"/>
      <c r="AP1100" s="62"/>
      <c r="AQ1100" s="62"/>
      <c r="AR1100" s="62"/>
      <c r="AS1100" s="62"/>
      <c r="AT1100" s="62"/>
      <c r="AU1100" s="62"/>
      <c r="AV1100" s="62"/>
      <c r="AW1100" s="62"/>
      <c r="AX1100" s="62"/>
      <c r="AY1100" s="62"/>
      <c r="AZ1100" s="62"/>
      <c r="BA1100" s="62"/>
      <c r="BB1100" s="62"/>
      <c r="BC1100" s="62"/>
      <c r="BD1100" s="62"/>
      <c r="BE1100" s="62"/>
      <c r="BF1100" s="62"/>
      <c r="BG1100" s="62"/>
      <c r="BH1100" s="62"/>
      <c r="BI1100" s="62"/>
      <c r="BJ1100" s="62"/>
      <c r="BK1100" s="62"/>
      <c r="BL1100" s="62"/>
      <c r="BM1100" s="62"/>
      <c r="BN1100" s="62"/>
      <c r="BO1100" s="62"/>
      <c r="BP1100" s="62"/>
      <c r="BQ1100" s="62"/>
      <c r="BR1100" s="62"/>
      <c r="BS1100" s="62"/>
      <c r="BT1100" s="62"/>
      <c r="BU1100" s="62"/>
      <c r="BV1100" s="62"/>
      <c r="BW1100" s="62"/>
      <c r="BX1100" s="62"/>
      <c r="BY1100" s="62"/>
      <c r="BZ1100" s="62"/>
      <c r="CA1100" s="62"/>
      <c r="CB1100" s="62"/>
      <c r="CC1100" s="62"/>
      <c r="CD1100" s="62"/>
      <c r="CE1100" s="62"/>
      <c r="CF1100" s="62"/>
      <c r="CG1100" s="62"/>
      <c r="CH1100" s="62"/>
      <c r="CI1100" s="62"/>
      <c r="CJ1100" s="62"/>
      <c r="CK1100" s="62"/>
      <c r="CL1100" s="62"/>
    </row>
    <row r="1101" spans="1:90" s="361" customFormat="1" ht="15" customHeight="1">
      <c r="A1101" s="582"/>
      <c r="B1101" s="577"/>
      <c r="C1101" s="578"/>
      <c r="D1101" s="577"/>
      <c r="E1101" s="578"/>
      <c r="F1101" s="510"/>
      <c r="G1101" s="13">
        <v>44</v>
      </c>
      <c r="H1101" s="296"/>
      <c r="I1101" s="6">
        <v>3850</v>
      </c>
      <c r="J1101" s="6">
        <f t="shared" si="273"/>
        <v>0</v>
      </c>
      <c r="K1101" s="332">
        <f>Итого!$B$17</f>
        <v>0</v>
      </c>
      <c r="L1101" s="8">
        <f t="shared" si="271"/>
        <v>3850</v>
      </c>
      <c r="M1101" s="8">
        <f t="shared" si="272"/>
        <v>0</v>
      </c>
      <c r="N1101" s="62"/>
      <c r="O1101" s="62"/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62"/>
      <c r="AC1101" s="62"/>
      <c r="AD1101" s="62"/>
      <c r="AE1101" s="62"/>
      <c r="AF1101" s="62"/>
      <c r="AG1101" s="62"/>
      <c r="AH1101" s="62"/>
      <c r="AI1101" s="62"/>
      <c r="AJ1101" s="62"/>
      <c r="AK1101" s="62"/>
      <c r="AL1101" s="62"/>
      <c r="AM1101" s="62"/>
      <c r="AN1101" s="62"/>
      <c r="AO1101" s="62"/>
      <c r="AP1101" s="62"/>
      <c r="AQ1101" s="62"/>
      <c r="AR1101" s="62"/>
      <c r="AS1101" s="62"/>
      <c r="AT1101" s="62"/>
      <c r="AU1101" s="62"/>
      <c r="AV1101" s="62"/>
      <c r="AW1101" s="62"/>
      <c r="AX1101" s="62"/>
      <c r="AY1101" s="62"/>
      <c r="AZ1101" s="62"/>
      <c r="BA1101" s="62"/>
      <c r="BB1101" s="62"/>
      <c r="BC1101" s="62"/>
      <c r="BD1101" s="62"/>
      <c r="BE1101" s="62"/>
      <c r="BF1101" s="62"/>
      <c r="BG1101" s="62"/>
      <c r="BH1101" s="62"/>
      <c r="BI1101" s="62"/>
      <c r="BJ1101" s="62"/>
      <c r="BK1101" s="62"/>
      <c r="BL1101" s="62"/>
      <c r="BM1101" s="62"/>
      <c r="BN1101" s="62"/>
      <c r="BO1101" s="62"/>
      <c r="BP1101" s="62"/>
      <c r="BQ1101" s="62"/>
      <c r="BR1101" s="62"/>
      <c r="BS1101" s="62"/>
      <c r="BT1101" s="62"/>
      <c r="BU1101" s="62"/>
      <c r="BV1101" s="62"/>
      <c r="BW1101" s="62"/>
      <c r="BX1101" s="62"/>
      <c r="BY1101" s="62"/>
      <c r="BZ1101" s="62"/>
      <c r="CA1101" s="62"/>
      <c r="CB1101" s="62"/>
      <c r="CC1101" s="62"/>
      <c r="CD1101" s="62"/>
      <c r="CE1101" s="62"/>
      <c r="CF1101" s="62"/>
      <c r="CG1101" s="62"/>
      <c r="CH1101" s="62"/>
      <c r="CI1101" s="62"/>
      <c r="CJ1101" s="62"/>
      <c r="CK1101" s="62"/>
      <c r="CL1101" s="62"/>
    </row>
    <row r="1102" spans="1:90" s="361" customFormat="1" ht="15" customHeight="1">
      <c r="A1102" s="582"/>
      <c r="B1102" s="577"/>
      <c r="C1102" s="578"/>
      <c r="D1102" s="577"/>
      <c r="E1102" s="578"/>
      <c r="F1102" s="510"/>
      <c r="G1102" s="13">
        <v>46</v>
      </c>
      <c r="H1102" s="296"/>
      <c r="I1102" s="6">
        <v>3850</v>
      </c>
      <c r="J1102" s="6">
        <f t="shared" si="273"/>
        <v>0</v>
      </c>
      <c r="K1102" s="332">
        <f>Итого!$B$17</f>
        <v>0</v>
      </c>
      <c r="L1102" s="8">
        <f t="shared" si="271"/>
        <v>3850</v>
      </c>
      <c r="M1102" s="8">
        <f t="shared" si="272"/>
        <v>0</v>
      </c>
      <c r="N1102" s="62"/>
      <c r="O1102" s="62"/>
      <c r="P1102" s="62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2"/>
      <c r="AB1102" s="62"/>
      <c r="AC1102" s="62"/>
      <c r="AD1102" s="62"/>
      <c r="AE1102" s="62"/>
      <c r="AF1102" s="62"/>
      <c r="AG1102" s="62"/>
      <c r="AH1102" s="62"/>
      <c r="AI1102" s="62"/>
      <c r="AJ1102" s="62"/>
      <c r="AK1102" s="62"/>
      <c r="AL1102" s="62"/>
      <c r="AM1102" s="62"/>
      <c r="AN1102" s="62"/>
      <c r="AO1102" s="62"/>
      <c r="AP1102" s="62"/>
      <c r="AQ1102" s="62"/>
      <c r="AR1102" s="62"/>
      <c r="AS1102" s="62"/>
      <c r="AT1102" s="62"/>
      <c r="AU1102" s="62"/>
      <c r="AV1102" s="62"/>
      <c r="AW1102" s="62"/>
      <c r="AX1102" s="62"/>
      <c r="AY1102" s="62"/>
      <c r="AZ1102" s="62"/>
      <c r="BA1102" s="62"/>
      <c r="BB1102" s="62"/>
      <c r="BC1102" s="62"/>
      <c r="BD1102" s="62"/>
      <c r="BE1102" s="62"/>
      <c r="BF1102" s="62"/>
      <c r="BG1102" s="62"/>
      <c r="BH1102" s="62"/>
      <c r="BI1102" s="62"/>
      <c r="BJ1102" s="62"/>
      <c r="BK1102" s="62"/>
      <c r="BL1102" s="62"/>
      <c r="BM1102" s="62"/>
      <c r="BN1102" s="62"/>
      <c r="BO1102" s="62"/>
      <c r="BP1102" s="62"/>
      <c r="BQ1102" s="62"/>
      <c r="BR1102" s="62"/>
      <c r="BS1102" s="62"/>
      <c r="BT1102" s="62"/>
      <c r="BU1102" s="62"/>
      <c r="BV1102" s="62"/>
      <c r="BW1102" s="62"/>
      <c r="BX1102" s="62"/>
      <c r="BY1102" s="62"/>
      <c r="BZ1102" s="62"/>
      <c r="CA1102" s="62"/>
      <c r="CB1102" s="62"/>
      <c r="CC1102" s="62"/>
      <c r="CD1102" s="62"/>
      <c r="CE1102" s="62"/>
      <c r="CF1102" s="62"/>
      <c r="CG1102" s="62"/>
      <c r="CH1102" s="62"/>
      <c r="CI1102" s="62"/>
      <c r="CJ1102" s="62"/>
      <c r="CK1102" s="62"/>
      <c r="CL1102" s="62"/>
    </row>
    <row r="1103" spans="1:90" s="361" customFormat="1" ht="15" customHeight="1">
      <c r="A1103" s="582"/>
      <c r="B1103" s="577"/>
      <c r="C1103" s="578"/>
      <c r="D1103" s="577"/>
      <c r="E1103" s="578"/>
      <c r="F1103" s="510"/>
      <c r="G1103" s="13">
        <v>48</v>
      </c>
      <c r="H1103" s="296"/>
      <c r="I1103" s="6">
        <v>3850</v>
      </c>
      <c r="J1103" s="6">
        <f t="shared" si="273"/>
        <v>0</v>
      </c>
      <c r="K1103" s="332">
        <f>Итого!$B$17</f>
        <v>0</v>
      </c>
      <c r="L1103" s="8">
        <f t="shared" si="271"/>
        <v>3850</v>
      </c>
      <c r="M1103" s="8">
        <f t="shared" si="272"/>
        <v>0</v>
      </c>
      <c r="N1103" s="62"/>
      <c r="O1103" s="62"/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2"/>
      <c r="AC1103" s="62"/>
      <c r="AD1103" s="62"/>
      <c r="AE1103" s="62"/>
      <c r="AF1103" s="62"/>
      <c r="AG1103" s="62"/>
      <c r="AH1103" s="62"/>
      <c r="AI1103" s="62"/>
      <c r="AJ1103" s="62"/>
      <c r="AK1103" s="62"/>
      <c r="AL1103" s="62"/>
      <c r="AM1103" s="62"/>
      <c r="AN1103" s="62"/>
      <c r="AO1103" s="62"/>
      <c r="AP1103" s="62"/>
      <c r="AQ1103" s="62"/>
      <c r="AR1103" s="62"/>
      <c r="AS1103" s="62"/>
      <c r="AT1103" s="62"/>
      <c r="AU1103" s="62"/>
      <c r="AV1103" s="62"/>
      <c r="AW1103" s="62"/>
      <c r="AX1103" s="62"/>
      <c r="AY1103" s="62"/>
      <c r="AZ1103" s="62"/>
      <c r="BA1103" s="62"/>
      <c r="BB1103" s="62"/>
      <c r="BC1103" s="62"/>
      <c r="BD1103" s="62"/>
      <c r="BE1103" s="62"/>
      <c r="BF1103" s="62"/>
      <c r="BG1103" s="62"/>
      <c r="BH1103" s="62"/>
      <c r="BI1103" s="62"/>
      <c r="BJ1103" s="62"/>
      <c r="BK1103" s="62"/>
      <c r="BL1103" s="62"/>
      <c r="BM1103" s="62"/>
      <c r="BN1103" s="62"/>
      <c r="BO1103" s="62"/>
      <c r="BP1103" s="62"/>
      <c r="BQ1103" s="62"/>
      <c r="BR1103" s="62"/>
      <c r="BS1103" s="62"/>
      <c r="BT1103" s="62"/>
      <c r="BU1103" s="62"/>
      <c r="BV1103" s="62"/>
      <c r="BW1103" s="62"/>
      <c r="BX1103" s="62"/>
      <c r="BY1103" s="62"/>
      <c r="BZ1103" s="62"/>
      <c r="CA1103" s="62"/>
      <c r="CB1103" s="62"/>
      <c r="CC1103" s="62"/>
      <c r="CD1103" s="62"/>
      <c r="CE1103" s="62"/>
      <c r="CF1103" s="62"/>
      <c r="CG1103" s="62"/>
      <c r="CH1103" s="62"/>
      <c r="CI1103" s="62"/>
      <c r="CJ1103" s="62"/>
      <c r="CK1103" s="62"/>
      <c r="CL1103" s="62"/>
    </row>
    <row r="1104" spans="1:90" s="361" customFormat="1" ht="15" customHeight="1">
      <c r="A1104" s="582"/>
      <c r="B1104" s="577"/>
      <c r="C1104" s="578"/>
      <c r="D1104" s="577"/>
      <c r="E1104" s="578"/>
      <c r="F1104" s="510"/>
      <c r="G1104" s="13">
        <v>50</v>
      </c>
      <c r="H1104" s="296"/>
      <c r="I1104" s="6">
        <v>3850</v>
      </c>
      <c r="J1104" s="6">
        <f t="shared" si="273"/>
        <v>0</v>
      </c>
      <c r="K1104" s="332">
        <f>Итого!$B$17</f>
        <v>0</v>
      </c>
      <c r="L1104" s="8">
        <f t="shared" si="271"/>
        <v>3850</v>
      </c>
      <c r="M1104" s="8">
        <f t="shared" si="272"/>
        <v>0</v>
      </c>
      <c r="N1104" s="62"/>
      <c r="O1104" s="62"/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62"/>
      <c r="AC1104" s="62"/>
      <c r="AD1104" s="62"/>
      <c r="AE1104" s="62"/>
      <c r="AF1104" s="62"/>
      <c r="AG1104" s="62"/>
      <c r="AH1104" s="62"/>
      <c r="AI1104" s="62"/>
      <c r="AJ1104" s="62"/>
      <c r="AK1104" s="62"/>
      <c r="AL1104" s="62"/>
      <c r="AM1104" s="62"/>
      <c r="AN1104" s="62"/>
      <c r="AO1104" s="62"/>
      <c r="AP1104" s="62"/>
      <c r="AQ1104" s="62"/>
      <c r="AR1104" s="62"/>
      <c r="AS1104" s="62"/>
      <c r="AT1104" s="62"/>
      <c r="AU1104" s="62"/>
      <c r="AV1104" s="62"/>
      <c r="AW1104" s="62"/>
      <c r="AX1104" s="62"/>
      <c r="AY1104" s="62"/>
      <c r="AZ1104" s="62"/>
      <c r="BA1104" s="62"/>
      <c r="BB1104" s="62"/>
      <c r="BC1104" s="62"/>
      <c r="BD1104" s="62"/>
      <c r="BE1104" s="62"/>
      <c r="BF1104" s="62"/>
      <c r="BG1104" s="62"/>
      <c r="BH1104" s="62"/>
      <c r="BI1104" s="62"/>
      <c r="BJ1104" s="62"/>
      <c r="BK1104" s="62"/>
      <c r="BL1104" s="62"/>
      <c r="BM1104" s="62"/>
      <c r="BN1104" s="62"/>
      <c r="BO1104" s="62"/>
      <c r="BP1104" s="62"/>
      <c r="BQ1104" s="62"/>
      <c r="BR1104" s="62"/>
      <c r="BS1104" s="62"/>
      <c r="BT1104" s="62"/>
      <c r="BU1104" s="62"/>
      <c r="BV1104" s="62"/>
      <c r="BW1104" s="62"/>
      <c r="BX1104" s="62"/>
      <c r="BY1104" s="62"/>
      <c r="BZ1104" s="62"/>
      <c r="CA1104" s="62"/>
      <c r="CB1104" s="62"/>
      <c r="CC1104" s="62"/>
      <c r="CD1104" s="62"/>
      <c r="CE1104" s="62"/>
      <c r="CF1104" s="62"/>
      <c r="CG1104" s="62"/>
      <c r="CH1104" s="62"/>
      <c r="CI1104" s="62"/>
      <c r="CJ1104" s="62"/>
      <c r="CK1104" s="62"/>
      <c r="CL1104" s="62"/>
    </row>
    <row r="1105" spans="1:90" s="361" customFormat="1" ht="15" customHeight="1">
      <c r="A1105" s="582"/>
      <c r="B1105" s="577"/>
      <c r="C1105" s="578"/>
      <c r="D1105" s="577"/>
      <c r="E1105" s="578"/>
      <c r="F1105" s="510"/>
      <c r="G1105" s="13">
        <v>52</v>
      </c>
      <c r="H1105" s="296"/>
      <c r="I1105" s="6">
        <v>3850</v>
      </c>
      <c r="J1105" s="6">
        <f t="shared" si="273"/>
        <v>0</v>
      </c>
      <c r="K1105" s="332">
        <f>Итого!$B$17</f>
        <v>0</v>
      </c>
      <c r="L1105" s="8">
        <f t="shared" si="271"/>
        <v>3850</v>
      </c>
      <c r="M1105" s="8">
        <f t="shared" si="272"/>
        <v>0</v>
      </c>
      <c r="N1105" s="62"/>
      <c r="O1105" s="62"/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62"/>
      <c r="AC1105" s="62"/>
      <c r="AD1105" s="62"/>
      <c r="AE1105" s="62"/>
      <c r="AF1105" s="62"/>
      <c r="AG1105" s="62"/>
      <c r="AH1105" s="62"/>
      <c r="AI1105" s="62"/>
      <c r="AJ1105" s="62"/>
      <c r="AK1105" s="62"/>
      <c r="AL1105" s="62"/>
      <c r="AM1105" s="62"/>
      <c r="AN1105" s="62"/>
      <c r="AO1105" s="62"/>
      <c r="AP1105" s="62"/>
      <c r="AQ1105" s="62"/>
      <c r="AR1105" s="62"/>
      <c r="AS1105" s="62"/>
      <c r="AT1105" s="62"/>
      <c r="AU1105" s="62"/>
      <c r="AV1105" s="62"/>
      <c r="AW1105" s="62"/>
      <c r="AX1105" s="62"/>
      <c r="AY1105" s="62"/>
      <c r="AZ1105" s="62"/>
      <c r="BA1105" s="62"/>
      <c r="BB1105" s="62"/>
      <c r="BC1105" s="62"/>
      <c r="BD1105" s="62"/>
      <c r="BE1105" s="62"/>
      <c r="BF1105" s="62"/>
      <c r="BG1105" s="62"/>
      <c r="BH1105" s="62"/>
      <c r="BI1105" s="62"/>
      <c r="BJ1105" s="62"/>
      <c r="BK1105" s="62"/>
      <c r="BL1105" s="62"/>
      <c r="BM1105" s="62"/>
      <c r="BN1105" s="62"/>
      <c r="BO1105" s="62"/>
      <c r="BP1105" s="62"/>
      <c r="BQ1105" s="62"/>
      <c r="BR1105" s="62"/>
      <c r="BS1105" s="62"/>
      <c r="BT1105" s="62"/>
      <c r="BU1105" s="62"/>
      <c r="BV1105" s="62"/>
      <c r="BW1105" s="62"/>
      <c r="BX1105" s="62"/>
      <c r="BY1105" s="62"/>
      <c r="BZ1105" s="62"/>
      <c r="CA1105" s="62"/>
      <c r="CB1105" s="62"/>
      <c r="CC1105" s="62"/>
      <c r="CD1105" s="62"/>
      <c r="CE1105" s="62"/>
      <c r="CF1105" s="62"/>
      <c r="CG1105" s="62"/>
      <c r="CH1105" s="62"/>
      <c r="CI1105" s="62"/>
      <c r="CJ1105" s="62"/>
      <c r="CK1105" s="62"/>
      <c r="CL1105" s="62"/>
    </row>
    <row r="1106" spans="1:90" s="361" customFormat="1" ht="15" customHeight="1">
      <c r="A1106" s="582"/>
      <c r="B1106" s="577"/>
      <c r="C1106" s="578"/>
      <c r="D1106" s="577"/>
      <c r="E1106" s="578"/>
      <c r="F1106" s="510"/>
      <c r="G1106" s="13">
        <v>54</v>
      </c>
      <c r="H1106" s="296"/>
      <c r="I1106" s="6">
        <v>3850</v>
      </c>
      <c r="J1106" s="6">
        <f t="shared" si="273"/>
        <v>0</v>
      </c>
      <c r="K1106" s="332">
        <f>Итого!$B$17</f>
        <v>0</v>
      </c>
      <c r="L1106" s="8">
        <f t="shared" si="271"/>
        <v>3850</v>
      </c>
      <c r="M1106" s="8">
        <f t="shared" si="272"/>
        <v>0</v>
      </c>
      <c r="N1106" s="62"/>
      <c r="O1106" s="62"/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62"/>
      <c r="AC1106" s="62"/>
      <c r="AD1106" s="62"/>
      <c r="AE1106" s="62"/>
      <c r="AF1106" s="62"/>
      <c r="AG1106" s="62"/>
      <c r="AH1106" s="62"/>
      <c r="AI1106" s="62"/>
      <c r="AJ1106" s="62"/>
      <c r="AK1106" s="62"/>
      <c r="AL1106" s="62"/>
      <c r="AM1106" s="62"/>
      <c r="AN1106" s="62"/>
      <c r="AO1106" s="62"/>
      <c r="AP1106" s="62"/>
      <c r="AQ1106" s="62"/>
      <c r="AR1106" s="62"/>
      <c r="AS1106" s="62"/>
      <c r="AT1106" s="62"/>
      <c r="AU1106" s="62"/>
      <c r="AV1106" s="62"/>
      <c r="AW1106" s="62"/>
      <c r="AX1106" s="62"/>
      <c r="AY1106" s="62"/>
      <c r="AZ1106" s="62"/>
      <c r="BA1106" s="62"/>
      <c r="BB1106" s="62"/>
      <c r="BC1106" s="62"/>
      <c r="BD1106" s="62"/>
      <c r="BE1106" s="62"/>
      <c r="BF1106" s="62"/>
      <c r="BG1106" s="62"/>
      <c r="BH1106" s="62"/>
      <c r="BI1106" s="62"/>
      <c r="BJ1106" s="62"/>
      <c r="BK1106" s="62"/>
      <c r="BL1106" s="62"/>
      <c r="BM1106" s="62"/>
      <c r="BN1106" s="62"/>
      <c r="BO1106" s="62"/>
      <c r="BP1106" s="62"/>
      <c r="BQ1106" s="62"/>
      <c r="BR1106" s="62"/>
      <c r="BS1106" s="62"/>
      <c r="BT1106" s="62"/>
      <c r="BU1106" s="62"/>
      <c r="BV1106" s="62"/>
      <c r="BW1106" s="62"/>
      <c r="BX1106" s="62"/>
      <c r="BY1106" s="62"/>
      <c r="BZ1106" s="62"/>
      <c r="CA1106" s="62"/>
      <c r="CB1106" s="62"/>
      <c r="CC1106" s="62"/>
      <c r="CD1106" s="62"/>
      <c r="CE1106" s="62"/>
      <c r="CF1106" s="62"/>
      <c r="CG1106" s="62"/>
      <c r="CH1106" s="62"/>
      <c r="CI1106" s="62"/>
      <c r="CJ1106" s="62"/>
      <c r="CK1106" s="62"/>
      <c r="CL1106" s="62"/>
    </row>
    <row r="1107" spans="1:90" s="361" customFormat="1" ht="15" customHeight="1">
      <c r="A1107" s="583"/>
      <c r="B1107" s="579"/>
      <c r="C1107" s="580"/>
      <c r="D1107" s="579"/>
      <c r="E1107" s="580"/>
      <c r="F1107" s="519"/>
      <c r="G1107" s="13">
        <v>56</v>
      </c>
      <c r="H1107" s="296"/>
      <c r="I1107" s="6">
        <v>3850</v>
      </c>
      <c r="J1107" s="6">
        <f t="shared" si="273"/>
        <v>0</v>
      </c>
      <c r="K1107" s="332">
        <f>Итого!$B$17</f>
        <v>0</v>
      </c>
      <c r="L1107" s="8">
        <f t="shared" si="271"/>
        <v>3850</v>
      </c>
      <c r="M1107" s="8">
        <f t="shared" si="272"/>
        <v>0</v>
      </c>
      <c r="N1107" s="62"/>
      <c r="O1107" s="62"/>
      <c r="P1107" s="62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2"/>
      <c r="AB1107" s="62"/>
      <c r="AC1107" s="62"/>
      <c r="AD1107" s="62"/>
      <c r="AE1107" s="62"/>
      <c r="AF1107" s="62"/>
      <c r="AG1107" s="62"/>
      <c r="AH1107" s="62"/>
      <c r="AI1107" s="62"/>
      <c r="AJ1107" s="62"/>
      <c r="AK1107" s="62"/>
      <c r="AL1107" s="62"/>
      <c r="AM1107" s="62"/>
      <c r="AN1107" s="62"/>
      <c r="AO1107" s="62"/>
      <c r="AP1107" s="62"/>
      <c r="AQ1107" s="62"/>
      <c r="AR1107" s="62"/>
      <c r="AS1107" s="62"/>
      <c r="AT1107" s="62"/>
      <c r="AU1107" s="62"/>
      <c r="AV1107" s="62"/>
      <c r="AW1107" s="62"/>
      <c r="AX1107" s="62"/>
      <c r="AY1107" s="62"/>
      <c r="AZ1107" s="62"/>
      <c r="BA1107" s="62"/>
      <c r="BB1107" s="62"/>
      <c r="BC1107" s="62"/>
      <c r="BD1107" s="62"/>
      <c r="BE1107" s="62"/>
      <c r="BF1107" s="62"/>
      <c r="BG1107" s="62"/>
      <c r="BH1107" s="62"/>
      <c r="BI1107" s="62"/>
      <c r="BJ1107" s="62"/>
      <c r="BK1107" s="62"/>
      <c r="BL1107" s="62"/>
      <c r="BM1107" s="62"/>
      <c r="BN1107" s="62"/>
      <c r="BO1107" s="62"/>
      <c r="BP1107" s="62"/>
      <c r="BQ1107" s="62"/>
      <c r="BR1107" s="62"/>
      <c r="BS1107" s="62"/>
      <c r="BT1107" s="62"/>
      <c r="BU1107" s="62"/>
      <c r="BV1107" s="62"/>
      <c r="BW1107" s="62"/>
      <c r="BX1107" s="62"/>
      <c r="BY1107" s="62"/>
      <c r="BZ1107" s="62"/>
      <c r="CA1107" s="62"/>
      <c r="CB1107" s="62"/>
      <c r="CC1107" s="62"/>
      <c r="CD1107" s="62"/>
      <c r="CE1107" s="62"/>
      <c r="CF1107" s="62"/>
      <c r="CG1107" s="62"/>
      <c r="CH1107" s="62"/>
      <c r="CI1107" s="62"/>
      <c r="CJ1107" s="62"/>
      <c r="CK1107" s="62"/>
      <c r="CL1107" s="62"/>
    </row>
    <row r="1108" spans="1:90" s="361" customFormat="1" ht="15" customHeight="1">
      <c r="A1108" s="506" t="s">
        <v>781</v>
      </c>
      <c r="B1108" s="575" t="s">
        <v>99</v>
      </c>
      <c r="C1108" s="576"/>
      <c r="D1108" s="575" t="s">
        <v>580</v>
      </c>
      <c r="E1108" s="576"/>
      <c r="F1108" s="581"/>
      <c r="G1108" s="5"/>
      <c r="H1108" s="253">
        <f>SUM(H1109:H1120)</f>
        <v>0</v>
      </c>
      <c r="I1108" s="5"/>
      <c r="J1108" s="5">
        <f>SUM(J1109:J1120)</f>
        <v>0</v>
      </c>
      <c r="K1108" s="68"/>
      <c r="L1108" s="10"/>
      <c r="M1108" s="7">
        <f>SUM(M1109:M1120)</f>
        <v>0</v>
      </c>
      <c r="N1108" s="62"/>
      <c r="O1108" s="62"/>
      <c r="P1108" s="62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2"/>
      <c r="AC1108" s="62"/>
      <c r="AD1108" s="62"/>
      <c r="AE1108" s="62"/>
      <c r="AF1108" s="62"/>
      <c r="AG1108" s="62"/>
      <c r="AH1108" s="62"/>
      <c r="AI1108" s="62"/>
      <c r="AJ1108" s="62"/>
      <c r="AK1108" s="62"/>
      <c r="AL1108" s="62"/>
      <c r="AM1108" s="62"/>
      <c r="AN1108" s="62"/>
      <c r="AO1108" s="62"/>
      <c r="AP1108" s="62"/>
      <c r="AQ1108" s="62"/>
      <c r="AR1108" s="62"/>
      <c r="AS1108" s="62"/>
      <c r="AT1108" s="62"/>
      <c r="AU1108" s="62"/>
      <c r="AV1108" s="62"/>
      <c r="AW1108" s="62"/>
      <c r="AX1108" s="62"/>
      <c r="AY1108" s="62"/>
      <c r="AZ1108" s="62"/>
      <c r="BA1108" s="62"/>
      <c r="BB1108" s="62"/>
      <c r="BC1108" s="62"/>
      <c r="BD1108" s="62"/>
      <c r="BE1108" s="62"/>
      <c r="BF1108" s="62"/>
      <c r="BG1108" s="62"/>
      <c r="BH1108" s="62"/>
      <c r="BI1108" s="62"/>
      <c r="BJ1108" s="62"/>
      <c r="BK1108" s="62"/>
      <c r="BL1108" s="62"/>
      <c r="BM1108" s="62"/>
      <c r="BN1108" s="62"/>
      <c r="BO1108" s="62"/>
      <c r="BP1108" s="62"/>
      <c r="BQ1108" s="62"/>
      <c r="BR1108" s="62"/>
      <c r="BS1108" s="62"/>
      <c r="BT1108" s="62"/>
      <c r="BU1108" s="62"/>
      <c r="BV1108" s="62"/>
      <c r="BW1108" s="62"/>
      <c r="BX1108" s="62"/>
      <c r="BY1108" s="62"/>
      <c r="BZ1108" s="62"/>
      <c r="CA1108" s="62"/>
      <c r="CB1108" s="62"/>
      <c r="CC1108" s="62"/>
      <c r="CD1108" s="62"/>
      <c r="CE1108" s="62"/>
      <c r="CF1108" s="62"/>
      <c r="CG1108" s="62"/>
      <c r="CH1108" s="62"/>
      <c r="CI1108" s="62"/>
      <c r="CJ1108" s="62"/>
      <c r="CK1108" s="62"/>
      <c r="CL1108" s="62"/>
    </row>
    <row r="1109" spans="1:90" s="361" customFormat="1" ht="15" customHeight="1">
      <c r="A1109" s="582"/>
      <c r="B1109" s="577"/>
      <c r="C1109" s="578"/>
      <c r="D1109" s="577"/>
      <c r="E1109" s="578"/>
      <c r="F1109" s="510"/>
      <c r="G1109" s="13">
        <v>34</v>
      </c>
      <c r="H1109" s="296"/>
      <c r="I1109" s="6">
        <v>3850</v>
      </c>
      <c r="J1109" s="6">
        <f>I1109*H1109</f>
        <v>0</v>
      </c>
      <c r="K1109" s="332">
        <f>Итого!$B$17</f>
        <v>0</v>
      </c>
      <c r="L1109" s="8">
        <f t="shared" ref="L1109:L1120" si="274">PRODUCT(I1109,1-K1109)</f>
        <v>3850</v>
      </c>
      <c r="M1109" s="8">
        <f t="shared" ref="M1109:M1120" si="275">L1109*H1109</f>
        <v>0</v>
      </c>
      <c r="N1109" s="62"/>
      <c r="O1109" s="62"/>
      <c r="P1109" s="62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2"/>
      <c r="AB1109" s="62"/>
      <c r="AC1109" s="62"/>
      <c r="AD1109" s="62"/>
      <c r="AE1109" s="62"/>
      <c r="AF1109" s="62"/>
      <c r="AG1109" s="62"/>
      <c r="AH1109" s="62"/>
      <c r="AI1109" s="62"/>
      <c r="AJ1109" s="62"/>
      <c r="AK1109" s="62"/>
      <c r="AL1109" s="62"/>
      <c r="AM1109" s="62"/>
      <c r="AN1109" s="62"/>
      <c r="AO1109" s="62"/>
      <c r="AP1109" s="62"/>
      <c r="AQ1109" s="62"/>
      <c r="AR1109" s="62"/>
      <c r="AS1109" s="62"/>
      <c r="AT1109" s="62"/>
      <c r="AU1109" s="62"/>
      <c r="AV1109" s="62"/>
      <c r="AW1109" s="62"/>
      <c r="AX1109" s="62"/>
      <c r="AY1109" s="62"/>
      <c r="AZ1109" s="62"/>
      <c r="BA1109" s="62"/>
      <c r="BB1109" s="62"/>
      <c r="BC1109" s="62"/>
      <c r="BD1109" s="62"/>
      <c r="BE1109" s="62"/>
      <c r="BF1109" s="62"/>
      <c r="BG1109" s="62"/>
      <c r="BH1109" s="62"/>
      <c r="BI1109" s="62"/>
      <c r="BJ1109" s="62"/>
      <c r="BK1109" s="62"/>
      <c r="BL1109" s="62"/>
      <c r="BM1109" s="62"/>
      <c r="BN1109" s="62"/>
      <c r="BO1109" s="62"/>
      <c r="BP1109" s="62"/>
      <c r="BQ1109" s="62"/>
      <c r="BR1109" s="62"/>
      <c r="BS1109" s="62"/>
      <c r="BT1109" s="62"/>
      <c r="BU1109" s="62"/>
      <c r="BV1109" s="62"/>
      <c r="BW1109" s="62"/>
      <c r="BX1109" s="62"/>
      <c r="BY1109" s="62"/>
      <c r="BZ1109" s="62"/>
      <c r="CA1109" s="62"/>
      <c r="CB1109" s="62"/>
      <c r="CC1109" s="62"/>
      <c r="CD1109" s="62"/>
      <c r="CE1109" s="62"/>
      <c r="CF1109" s="62"/>
      <c r="CG1109" s="62"/>
      <c r="CH1109" s="62"/>
      <c r="CI1109" s="62"/>
      <c r="CJ1109" s="62"/>
      <c r="CK1109" s="62"/>
      <c r="CL1109" s="62"/>
    </row>
    <row r="1110" spans="1:90" s="361" customFormat="1" ht="15" customHeight="1">
      <c r="A1110" s="582"/>
      <c r="B1110" s="577"/>
      <c r="C1110" s="578"/>
      <c r="D1110" s="577"/>
      <c r="E1110" s="578"/>
      <c r="F1110" s="510"/>
      <c r="G1110" s="13">
        <v>36</v>
      </c>
      <c r="H1110" s="296"/>
      <c r="I1110" s="6">
        <v>3850</v>
      </c>
      <c r="J1110" s="6">
        <f t="shared" ref="J1110:J1120" si="276">I1110*H1110</f>
        <v>0</v>
      </c>
      <c r="K1110" s="332">
        <f>Итого!$B$17</f>
        <v>0</v>
      </c>
      <c r="L1110" s="8">
        <f t="shared" si="274"/>
        <v>3850</v>
      </c>
      <c r="M1110" s="8">
        <f t="shared" si="275"/>
        <v>0</v>
      </c>
      <c r="N1110" s="62"/>
      <c r="O1110" s="62"/>
      <c r="P1110" s="62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2"/>
      <c r="AB1110" s="62"/>
      <c r="AC1110" s="62"/>
      <c r="AD1110" s="62"/>
      <c r="AE1110" s="62"/>
      <c r="AF1110" s="62"/>
      <c r="AG1110" s="62"/>
      <c r="AH1110" s="62"/>
      <c r="AI1110" s="62"/>
      <c r="AJ1110" s="62"/>
      <c r="AK1110" s="62"/>
      <c r="AL1110" s="62"/>
      <c r="AM1110" s="62"/>
      <c r="AN1110" s="62"/>
      <c r="AO1110" s="62"/>
      <c r="AP1110" s="62"/>
      <c r="AQ1110" s="62"/>
      <c r="AR1110" s="62"/>
      <c r="AS1110" s="62"/>
      <c r="AT1110" s="62"/>
      <c r="AU1110" s="62"/>
      <c r="AV1110" s="62"/>
      <c r="AW1110" s="62"/>
      <c r="AX1110" s="62"/>
      <c r="AY1110" s="62"/>
      <c r="AZ1110" s="62"/>
      <c r="BA1110" s="62"/>
      <c r="BB1110" s="62"/>
      <c r="BC1110" s="62"/>
      <c r="BD1110" s="62"/>
      <c r="BE1110" s="62"/>
      <c r="BF1110" s="62"/>
      <c r="BG1110" s="62"/>
      <c r="BH1110" s="62"/>
      <c r="BI1110" s="62"/>
      <c r="BJ1110" s="62"/>
      <c r="BK1110" s="62"/>
      <c r="BL1110" s="62"/>
      <c r="BM1110" s="62"/>
      <c r="BN1110" s="62"/>
      <c r="BO1110" s="62"/>
      <c r="BP1110" s="62"/>
      <c r="BQ1110" s="62"/>
      <c r="BR1110" s="62"/>
      <c r="BS1110" s="62"/>
      <c r="BT1110" s="62"/>
      <c r="BU1110" s="62"/>
      <c r="BV1110" s="62"/>
      <c r="BW1110" s="62"/>
      <c r="BX1110" s="62"/>
      <c r="BY1110" s="62"/>
      <c r="BZ1110" s="62"/>
      <c r="CA1110" s="62"/>
      <c r="CB1110" s="62"/>
      <c r="CC1110" s="62"/>
      <c r="CD1110" s="62"/>
      <c r="CE1110" s="62"/>
      <c r="CF1110" s="62"/>
      <c r="CG1110" s="62"/>
      <c r="CH1110" s="62"/>
      <c r="CI1110" s="62"/>
      <c r="CJ1110" s="62"/>
      <c r="CK1110" s="62"/>
      <c r="CL1110" s="62"/>
    </row>
    <row r="1111" spans="1:90" s="361" customFormat="1" ht="15" customHeight="1">
      <c r="A1111" s="582"/>
      <c r="B1111" s="577"/>
      <c r="C1111" s="578"/>
      <c r="D1111" s="577"/>
      <c r="E1111" s="578"/>
      <c r="F1111" s="510"/>
      <c r="G1111" s="13">
        <v>38</v>
      </c>
      <c r="H1111" s="296"/>
      <c r="I1111" s="6">
        <v>3850</v>
      </c>
      <c r="J1111" s="6">
        <f t="shared" si="276"/>
        <v>0</v>
      </c>
      <c r="K1111" s="332">
        <f>Итого!$B$17</f>
        <v>0</v>
      </c>
      <c r="L1111" s="8">
        <f t="shared" si="274"/>
        <v>3850</v>
      </c>
      <c r="M1111" s="8">
        <f t="shared" si="275"/>
        <v>0</v>
      </c>
      <c r="N1111" s="62"/>
      <c r="O1111" s="62"/>
      <c r="P1111" s="62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2"/>
      <c r="AB1111" s="62"/>
      <c r="AC1111" s="62"/>
      <c r="AD1111" s="62"/>
      <c r="AE1111" s="62"/>
      <c r="AF1111" s="62"/>
      <c r="AG1111" s="62"/>
      <c r="AH1111" s="62"/>
      <c r="AI1111" s="62"/>
      <c r="AJ1111" s="62"/>
      <c r="AK1111" s="62"/>
      <c r="AL1111" s="62"/>
      <c r="AM1111" s="62"/>
      <c r="AN1111" s="62"/>
      <c r="AO1111" s="62"/>
      <c r="AP1111" s="62"/>
      <c r="AQ1111" s="62"/>
      <c r="AR1111" s="62"/>
      <c r="AS1111" s="62"/>
      <c r="AT1111" s="62"/>
      <c r="AU1111" s="62"/>
      <c r="AV1111" s="62"/>
      <c r="AW1111" s="62"/>
      <c r="AX1111" s="62"/>
      <c r="AY1111" s="62"/>
      <c r="AZ1111" s="62"/>
      <c r="BA1111" s="62"/>
      <c r="BB1111" s="62"/>
      <c r="BC1111" s="62"/>
      <c r="BD1111" s="62"/>
      <c r="BE1111" s="62"/>
      <c r="BF1111" s="62"/>
      <c r="BG1111" s="62"/>
      <c r="BH1111" s="62"/>
      <c r="BI1111" s="62"/>
      <c r="BJ1111" s="62"/>
      <c r="BK1111" s="62"/>
      <c r="BL1111" s="62"/>
      <c r="BM1111" s="62"/>
      <c r="BN1111" s="62"/>
      <c r="BO1111" s="62"/>
      <c r="BP1111" s="62"/>
      <c r="BQ1111" s="62"/>
      <c r="BR1111" s="62"/>
      <c r="BS1111" s="62"/>
      <c r="BT1111" s="62"/>
      <c r="BU1111" s="62"/>
      <c r="BV1111" s="62"/>
      <c r="BW1111" s="62"/>
      <c r="BX1111" s="62"/>
      <c r="BY1111" s="62"/>
      <c r="BZ1111" s="62"/>
      <c r="CA1111" s="62"/>
      <c r="CB1111" s="62"/>
      <c r="CC1111" s="62"/>
      <c r="CD1111" s="62"/>
      <c r="CE1111" s="62"/>
      <c r="CF1111" s="62"/>
      <c r="CG1111" s="62"/>
      <c r="CH1111" s="62"/>
      <c r="CI1111" s="62"/>
      <c r="CJ1111" s="62"/>
      <c r="CK1111" s="62"/>
      <c r="CL1111" s="62"/>
    </row>
    <row r="1112" spans="1:90" s="361" customFormat="1" ht="15" customHeight="1">
      <c r="A1112" s="582"/>
      <c r="B1112" s="577"/>
      <c r="C1112" s="578"/>
      <c r="D1112" s="577"/>
      <c r="E1112" s="578"/>
      <c r="F1112" s="510"/>
      <c r="G1112" s="13">
        <v>40</v>
      </c>
      <c r="H1112" s="296"/>
      <c r="I1112" s="6">
        <v>3850</v>
      </c>
      <c r="J1112" s="6">
        <f t="shared" si="276"/>
        <v>0</v>
      </c>
      <c r="K1112" s="332">
        <f>Итого!$B$17</f>
        <v>0</v>
      </c>
      <c r="L1112" s="8">
        <f t="shared" si="274"/>
        <v>3850</v>
      </c>
      <c r="M1112" s="8">
        <f t="shared" si="275"/>
        <v>0</v>
      </c>
      <c r="N1112" s="62"/>
      <c r="O1112" s="62"/>
      <c r="P1112" s="62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2"/>
      <c r="AB1112" s="62"/>
      <c r="AC1112" s="62"/>
      <c r="AD1112" s="62"/>
      <c r="AE1112" s="62"/>
      <c r="AF1112" s="62"/>
      <c r="AG1112" s="62"/>
      <c r="AH1112" s="62"/>
      <c r="AI1112" s="62"/>
      <c r="AJ1112" s="62"/>
      <c r="AK1112" s="62"/>
      <c r="AL1112" s="62"/>
      <c r="AM1112" s="62"/>
      <c r="AN1112" s="62"/>
      <c r="AO1112" s="62"/>
      <c r="AP1112" s="62"/>
      <c r="AQ1112" s="62"/>
      <c r="AR1112" s="62"/>
      <c r="AS1112" s="62"/>
      <c r="AT1112" s="62"/>
      <c r="AU1112" s="62"/>
      <c r="AV1112" s="62"/>
      <c r="AW1112" s="62"/>
      <c r="AX1112" s="62"/>
      <c r="AY1112" s="62"/>
      <c r="AZ1112" s="62"/>
      <c r="BA1112" s="62"/>
      <c r="BB1112" s="62"/>
      <c r="BC1112" s="62"/>
      <c r="BD1112" s="62"/>
      <c r="BE1112" s="62"/>
      <c r="BF1112" s="62"/>
      <c r="BG1112" s="62"/>
      <c r="BH1112" s="62"/>
      <c r="BI1112" s="62"/>
      <c r="BJ1112" s="62"/>
      <c r="BK1112" s="62"/>
      <c r="BL1112" s="62"/>
      <c r="BM1112" s="62"/>
      <c r="BN1112" s="62"/>
      <c r="BO1112" s="62"/>
      <c r="BP1112" s="62"/>
      <c r="BQ1112" s="62"/>
      <c r="BR1112" s="62"/>
      <c r="BS1112" s="62"/>
      <c r="BT1112" s="62"/>
      <c r="BU1112" s="62"/>
      <c r="BV1112" s="62"/>
      <c r="BW1112" s="62"/>
      <c r="BX1112" s="62"/>
      <c r="BY1112" s="62"/>
      <c r="BZ1112" s="62"/>
      <c r="CA1112" s="62"/>
      <c r="CB1112" s="62"/>
      <c r="CC1112" s="62"/>
      <c r="CD1112" s="62"/>
      <c r="CE1112" s="62"/>
      <c r="CF1112" s="62"/>
      <c r="CG1112" s="62"/>
      <c r="CH1112" s="62"/>
      <c r="CI1112" s="62"/>
      <c r="CJ1112" s="62"/>
      <c r="CK1112" s="62"/>
      <c r="CL1112" s="62"/>
    </row>
    <row r="1113" spans="1:90" s="361" customFormat="1" ht="15" customHeight="1">
      <c r="A1113" s="582"/>
      <c r="B1113" s="577"/>
      <c r="C1113" s="578"/>
      <c r="D1113" s="577"/>
      <c r="E1113" s="578"/>
      <c r="F1113" s="510"/>
      <c r="G1113" s="13">
        <v>42</v>
      </c>
      <c r="H1113" s="296"/>
      <c r="I1113" s="6">
        <v>3850</v>
      </c>
      <c r="J1113" s="6">
        <f t="shared" si="276"/>
        <v>0</v>
      </c>
      <c r="K1113" s="332">
        <f>Итого!$B$17</f>
        <v>0</v>
      </c>
      <c r="L1113" s="8">
        <f t="shared" si="274"/>
        <v>3850</v>
      </c>
      <c r="M1113" s="8">
        <f t="shared" si="275"/>
        <v>0</v>
      </c>
      <c r="N1113" s="62"/>
      <c r="O1113" s="62"/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2"/>
      <c r="AC1113" s="62"/>
      <c r="AD1113" s="62"/>
      <c r="AE1113" s="62"/>
      <c r="AF1113" s="62"/>
      <c r="AG1113" s="62"/>
      <c r="AH1113" s="62"/>
      <c r="AI1113" s="62"/>
      <c r="AJ1113" s="62"/>
      <c r="AK1113" s="62"/>
      <c r="AL1113" s="62"/>
      <c r="AM1113" s="62"/>
      <c r="AN1113" s="62"/>
      <c r="AO1113" s="62"/>
      <c r="AP1113" s="62"/>
      <c r="AQ1113" s="62"/>
      <c r="AR1113" s="62"/>
      <c r="AS1113" s="62"/>
      <c r="AT1113" s="62"/>
      <c r="AU1113" s="62"/>
      <c r="AV1113" s="62"/>
      <c r="AW1113" s="62"/>
      <c r="AX1113" s="62"/>
      <c r="AY1113" s="62"/>
      <c r="AZ1113" s="62"/>
      <c r="BA1113" s="62"/>
      <c r="BB1113" s="62"/>
      <c r="BC1113" s="62"/>
      <c r="BD1113" s="62"/>
      <c r="BE1113" s="62"/>
      <c r="BF1113" s="62"/>
      <c r="BG1113" s="62"/>
      <c r="BH1113" s="62"/>
      <c r="BI1113" s="62"/>
      <c r="BJ1113" s="62"/>
      <c r="BK1113" s="62"/>
      <c r="BL1113" s="62"/>
      <c r="BM1113" s="62"/>
      <c r="BN1113" s="62"/>
      <c r="BO1113" s="62"/>
      <c r="BP1113" s="62"/>
      <c r="BQ1113" s="62"/>
      <c r="BR1113" s="62"/>
      <c r="BS1113" s="62"/>
      <c r="BT1113" s="62"/>
      <c r="BU1113" s="62"/>
      <c r="BV1113" s="62"/>
      <c r="BW1113" s="62"/>
      <c r="BX1113" s="62"/>
      <c r="BY1113" s="62"/>
      <c r="BZ1113" s="62"/>
      <c r="CA1113" s="62"/>
      <c r="CB1113" s="62"/>
      <c r="CC1113" s="62"/>
      <c r="CD1113" s="62"/>
      <c r="CE1113" s="62"/>
      <c r="CF1113" s="62"/>
      <c r="CG1113" s="62"/>
      <c r="CH1113" s="62"/>
      <c r="CI1113" s="62"/>
      <c r="CJ1113" s="62"/>
      <c r="CK1113" s="62"/>
      <c r="CL1113" s="62"/>
    </row>
    <row r="1114" spans="1:90" s="361" customFormat="1" ht="15" customHeight="1">
      <c r="A1114" s="582"/>
      <c r="B1114" s="577"/>
      <c r="C1114" s="578"/>
      <c r="D1114" s="577"/>
      <c r="E1114" s="578"/>
      <c r="F1114" s="510"/>
      <c r="G1114" s="13">
        <v>44</v>
      </c>
      <c r="H1114" s="296"/>
      <c r="I1114" s="6">
        <v>3850</v>
      </c>
      <c r="J1114" s="6">
        <f t="shared" si="276"/>
        <v>0</v>
      </c>
      <c r="K1114" s="332">
        <f>Итого!$B$17</f>
        <v>0</v>
      </c>
      <c r="L1114" s="8">
        <f t="shared" si="274"/>
        <v>3850</v>
      </c>
      <c r="M1114" s="8">
        <f t="shared" si="275"/>
        <v>0</v>
      </c>
      <c r="N1114" s="62"/>
      <c r="O1114" s="62"/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2"/>
      <c r="AC1114" s="62"/>
      <c r="AD1114" s="62"/>
      <c r="AE1114" s="62"/>
      <c r="AF1114" s="62"/>
      <c r="AG1114" s="62"/>
      <c r="AH1114" s="62"/>
      <c r="AI1114" s="62"/>
      <c r="AJ1114" s="62"/>
      <c r="AK1114" s="62"/>
      <c r="AL1114" s="62"/>
      <c r="AM1114" s="62"/>
      <c r="AN1114" s="62"/>
      <c r="AO1114" s="62"/>
      <c r="AP1114" s="62"/>
      <c r="AQ1114" s="62"/>
      <c r="AR1114" s="62"/>
      <c r="AS1114" s="62"/>
      <c r="AT1114" s="62"/>
      <c r="AU1114" s="62"/>
      <c r="AV1114" s="62"/>
      <c r="AW1114" s="62"/>
      <c r="AX1114" s="62"/>
      <c r="AY1114" s="62"/>
      <c r="AZ1114" s="62"/>
      <c r="BA1114" s="62"/>
      <c r="BB1114" s="62"/>
      <c r="BC1114" s="62"/>
      <c r="BD1114" s="62"/>
      <c r="BE1114" s="62"/>
      <c r="BF1114" s="62"/>
      <c r="BG1114" s="62"/>
      <c r="BH1114" s="62"/>
      <c r="BI1114" s="62"/>
      <c r="BJ1114" s="62"/>
      <c r="BK1114" s="62"/>
      <c r="BL1114" s="62"/>
      <c r="BM1114" s="62"/>
      <c r="BN1114" s="62"/>
      <c r="BO1114" s="62"/>
      <c r="BP1114" s="62"/>
      <c r="BQ1114" s="62"/>
      <c r="BR1114" s="62"/>
      <c r="BS1114" s="62"/>
      <c r="BT1114" s="62"/>
      <c r="BU1114" s="62"/>
      <c r="BV1114" s="62"/>
      <c r="BW1114" s="62"/>
      <c r="BX1114" s="62"/>
      <c r="BY1114" s="62"/>
      <c r="BZ1114" s="62"/>
      <c r="CA1114" s="62"/>
      <c r="CB1114" s="62"/>
      <c r="CC1114" s="62"/>
      <c r="CD1114" s="62"/>
      <c r="CE1114" s="62"/>
      <c r="CF1114" s="62"/>
      <c r="CG1114" s="62"/>
      <c r="CH1114" s="62"/>
      <c r="CI1114" s="62"/>
      <c r="CJ1114" s="62"/>
      <c r="CK1114" s="62"/>
      <c r="CL1114" s="62"/>
    </row>
    <row r="1115" spans="1:90" s="361" customFormat="1" ht="15" customHeight="1">
      <c r="A1115" s="582"/>
      <c r="B1115" s="577"/>
      <c r="C1115" s="578"/>
      <c r="D1115" s="577"/>
      <c r="E1115" s="578"/>
      <c r="F1115" s="510"/>
      <c r="G1115" s="13">
        <v>46</v>
      </c>
      <c r="H1115" s="296"/>
      <c r="I1115" s="6">
        <v>3850</v>
      </c>
      <c r="J1115" s="6">
        <f t="shared" si="276"/>
        <v>0</v>
      </c>
      <c r="K1115" s="332">
        <f>Итого!$B$17</f>
        <v>0</v>
      </c>
      <c r="L1115" s="8">
        <f t="shared" si="274"/>
        <v>3850</v>
      </c>
      <c r="M1115" s="8">
        <f t="shared" si="275"/>
        <v>0</v>
      </c>
      <c r="N1115" s="62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2"/>
      <c r="AC1115" s="62"/>
      <c r="AD1115" s="62"/>
      <c r="AE1115" s="62"/>
      <c r="AF1115" s="62"/>
      <c r="AG1115" s="62"/>
      <c r="AH1115" s="62"/>
      <c r="AI1115" s="62"/>
      <c r="AJ1115" s="62"/>
      <c r="AK1115" s="62"/>
      <c r="AL1115" s="62"/>
      <c r="AM1115" s="62"/>
      <c r="AN1115" s="62"/>
      <c r="AO1115" s="62"/>
      <c r="AP1115" s="62"/>
      <c r="AQ1115" s="62"/>
      <c r="AR1115" s="62"/>
      <c r="AS1115" s="62"/>
      <c r="AT1115" s="62"/>
      <c r="AU1115" s="62"/>
      <c r="AV1115" s="62"/>
      <c r="AW1115" s="62"/>
      <c r="AX1115" s="62"/>
      <c r="AY1115" s="62"/>
      <c r="AZ1115" s="62"/>
      <c r="BA1115" s="62"/>
      <c r="BB1115" s="62"/>
      <c r="BC1115" s="62"/>
      <c r="BD1115" s="62"/>
      <c r="BE1115" s="62"/>
      <c r="BF1115" s="62"/>
      <c r="BG1115" s="62"/>
      <c r="BH1115" s="62"/>
      <c r="BI1115" s="62"/>
      <c r="BJ1115" s="62"/>
      <c r="BK1115" s="62"/>
      <c r="BL1115" s="62"/>
      <c r="BM1115" s="62"/>
      <c r="BN1115" s="62"/>
      <c r="BO1115" s="62"/>
      <c r="BP1115" s="62"/>
      <c r="BQ1115" s="62"/>
      <c r="BR1115" s="62"/>
      <c r="BS1115" s="62"/>
      <c r="BT1115" s="62"/>
      <c r="BU1115" s="62"/>
      <c r="BV1115" s="62"/>
      <c r="BW1115" s="62"/>
      <c r="BX1115" s="62"/>
      <c r="BY1115" s="62"/>
      <c r="BZ1115" s="62"/>
      <c r="CA1115" s="62"/>
      <c r="CB1115" s="62"/>
      <c r="CC1115" s="62"/>
      <c r="CD1115" s="62"/>
      <c r="CE1115" s="62"/>
      <c r="CF1115" s="62"/>
      <c r="CG1115" s="62"/>
      <c r="CH1115" s="62"/>
      <c r="CI1115" s="62"/>
      <c r="CJ1115" s="62"/>
      <c r="CK1115" s="62"/>
      <c r="CL1115" s="62"/>
    </row>
    <row r="1116" spans="1:90" s="361" customFormat="1" ht="15" customHeight="1">
      <c r="A1116" s="582"/>
      <c r="B1116" s="577"/>
      <c r="C1116" s="578"/>
      <c r="D1116" s="577"/>
      <c r="E1116" s="578"/>
      <c r="F1116" s="510"/>
      <c r="G1116" s="13">
        <v>48</v>
      </c>
      <c r="H1116" s="296"/>
      <c r="I1116" s="6">
        <v>3850</v>
      </c>
      <c r="J1116" s="6">
        <f t="shared" si="276"/>
        <v>0</v>
      </c>
      <c r="K1116" s="332">
        <f>Итого!$B$17</f>
        <v>0</v>
      </c>
      <c r="L1116" s="8">
        <f t="shared" si="274"/>
        <v>3850</v>
      </c>
      <c r="M1116" s="8">
        <f t="shared" si="275"/>
        <v>0</v>
      </c>
      <c r="N1116" s="62"/>
      <c r="O1116" s="62"/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62"/>
      <c r="AC1116" s="62"/>
      <c r="AD1116" s="62"/>
      <c r="AE1116" s="62"/>
      <c r="AF1116" s="62"/>
      <c r="AG1116" s="62"/>
      <c r="AH1116" s="62"/>
      <c r="AI1116" s="62"/>
      <c r="AJ1116" s="62"/>
      <c r="AK1116" s="62"/>
      <c r="AL1116" s="62"/>
      <c r="AM1116" s="62"/>
      <c r="AN1116" s="62"/>
      <c r="AO1116" s="62"/>
      <c r="AP1116" s="62"/>
      <c r="AQ1116" s="62"/>
      <c r="AR1116" s="62"/>
      <c r="AS1116" s="62"/>
      <c r="AT1116" s="62"/>
      <c r="AU1116" s="62"/>
      <c r="AV1116" s="62"/>
      <c r="AW1116" s="62"/>
      <c r="AX1116" s="62"/>
      <c r="AY1116" s="62"/>
      <c r="AZ1116" s="62"/>
      <c r="BA1116" s="62"/>
      <c r="BB1116" s="62"/>
      <c r="BC1116" s="62"/>
      <c r="BD1116" s="62"/>
      <c r="BE1116" s="62"/>
      <c r="BF1116" s="62"/>
      <c r="BG1116" s="62"/>
      <c r="BH1116" s="62"/>
      <c r="BI1116" s="62"/>
      <c r="BJ1116" s="62"/>
      <c r="BK1116" s="62"/>
      <c r="BL1116" s="62"/>
      <c r="BM1116" s="62"/>
      <c r="BN1116" s="62"/>
      <c r="BO1116" s="62"/>
      <c r="BP1116" s="62"/>
      <c r="BQ1116" s="62"/>
      <c r="BR1116" s="62"/>
      <c r="BS1116" s="62"/>
      <c r="BT1116" s="62"/>
      <c r="BU1116" s="62"/>
      <c r="BV1116" s="62"/>
      <c r="BW1116" s="62"/>
      <c r="BX1116" s="62"/>
      <c r="BY1116" s="62"/>
      <c r="BZ1116" s="62"/>
      <c r="CA1116" s="62"/>
      <c r="CB1116" s="62"/>
      <c r="CC1116" s="62"/>
      <c r="CD1116" s="62"/>
      <c r="CE1116" s="62"/>
      <c r="CF1116" s="62"/>
      <c r="CG1116" s="62"/>
      <c r="CH1116" s="62"/>
      <c r="CI1116" s="62"/>
      <c r="CJ1116" s="62"/>
      <c r="CK1116" s="62"/>
      <c r="CL1116" s="62"/>
    </row>
    <row r="1117" spans="1:90" s="361" customFormat="1" ht="15" customHeight="1">
      <c r="A1117" s="582"/>
      <c r="B1117" s="577"/>
      <c r="C1117" s="578"/>
      <c r="D1117" s="577"/>
      <c r="E1117" s="578"/>
      <c r="F1117" s="510"/>
      <c r="G1117" s="13">
        <v>50</v>
      </c>
      <c r="H1117" s="296"/>
      <c r="I1117" s="6">
        <v>3850</v>
      </c>
      <c r="J1117" s="6">
        <f t="shared" si="276"/>
        <v>0</v>
      </c>
      <c r="K1117" s="332">
        <f>Итого!$B$17</f>
        <v>0</v>
      </c>
      <c r="L1117" s="8">
        <f t="shared" si="274"/>
        <v>3850</v>
      </c>
      <c r="M1117" s="8">
        <f t="shared" si="275"/>
        <v>0</v>
      </c>
      <c r="N1117" s="62"/>
      <c r="O1117" s="62"/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62"/>
      <c r="AC1117" s="62"/>
      <c r="AD1117" s="62"/>
      <c r="AE1117" s="62"/>
      <c r="AF1117" s="62"/>
      <c r="AG1117" s="62"/>
      <c r="AH1117" s="62"/>
      <c r="AI1117" s="62"/>
      <c r="AJ1117" s="62"/>
      <c r="AK1117" s="62"/>
      <c r="AL1117" s="62"/>
      <c r="AM1117" s="62"/>
      <c r="AN1117" s="62"/>
      <c r="AO1117" s="62"/>
      <c r="AP1117" s="62"/>
      <c r="AQ1117" s="62"/>
      <c r="AR1117" s="62"/>
      <c r="AS1117" s="62"/>
      <c r="AT1117" s="62"/>
      <c r="AU1117" s="62"/>
      <c r="AV1117" s="62"/>
      <c r="AW1117" s="62"/>
      <c r="AX1117" s="62"/>
      <c r="AY1117" s="62"/>
      <c r="AZ1117" s="62"/>
      <c r="BA1117" s="62"/>
      <c r="BB1117" s="62"/>
      <c r="BC1117" s="62"/>
      <c r="BD1117" s="62"/>
      <c r="BE1117" s="62"/>
      <c r="BF1117" s="62"/>
      <c r="BG1117" s="62"/>
      <c r="BH1117" s="62"/>
      <c r="BI1117" s="62"/>
      <c r="BJ1117" s="62"/>
      <c r="BK1117" s="62"/>
      <c r="BL1117" s="62"/>
      <c r="BM1117" s="62"/>
      <c r="BN1117" s="62"/>
      <c r="BO1117" s="62"/>
      <c r="BP1117" s="62"/>
      <c r="BQ1117" s="62"/>
      <c r="BR1117" s="62"/>
      <c r="BS1117" s="62"/>
      <c r="BT1117" s="62"/>
      <c r="BU1117" s="62"/>
      <c r="BV1117" s="62"/>
      <c r="BW1117" s="62"/>
      <c r="BX1117" s="62"/>
      <c r="BY1117" s="62"/>
      <c r="BZ1117" s="62"/>
      <c r="CA1117" s="62"/>
      <c r="CB1117" s="62"/>
      <c r="CC1117" s="62"/>
      <c r="CD1117" s="62"/>
      <c r="CE1117" s="62"/>
      <c r="CF1117" s="62"/>
      <c r="CG1117" s="62"/>
      <c r="CH1117" s="62"/>
      <c r="CI1117" s="62"/>
      <c r="CJ1117" s="62"/>
      <c r="CK1117" s="62"/>
      <c r="CL1117" s="62"/>
    </row>
    <row r="1118" spans="1:90" s="361" customFormat="1" ht="15" customHeight="1">
      <c r="A1118" s="582"/>
      <c r="B1118" s="577"/>
      <c r="C1118" s="578"/>
      <c r="D1118" s="577"/>
      <c r="E1118" s="578"/>
      <c r="F1118" s="510"/>
      <c r="G1118" s="13">
        <v>52</v>
      </c>
      <c r="H1118" s="296"/>
      <c r="I1118" s="6">
        <v>3850</v>
      </c>
      <c r="J1118" s="6">
        <f t="shared" si="276"/>
        <v>0</v>
      </c>
      <c r="K1118" s="332">
        <f>Итого!$B$17</f>
        <v>0</v>
      </c>
      <c r="L1118" s="8">
        <f t="shared" si="274"/>
        <v>3850</v>
      </c>
      <c r="M1118" s="8">
        <f t="shared" si="275"/>
        <v>0</v>
      </c>
      <c r="N1118" s="62"/>
      <c r="O1118" s="62"/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2"/>
      <c r="AC1118" s="62"/>
      <c r="AD1118" s="62"/>
      <c r="AE1118" s="62"/>
      <c r="AF1118" s="62"/>
      <c r="AG1118" s="62"/>
      <c r="AH1118" s="62"/>
      <c r="AI1118" s="62"/>
      <c r="AJ1118" s="62"/>
      <c r="AK1118" s="62"/>
      <c r="AL1118" s="62"/>
      <c r="AM1118" s="62"/>
      <c r="AN1118" s="62"/>
      <c r="AO1118" s="62"/>
      <c r="AP1118" s="62"/>
      <c r="AQ1118" s="62"/>
      <c r="AR1118" s="62"/>
      <c r="AS1118" s="62"/>
      <c r="AT1118" s="62"/>
      <c r="AU1118" s="62"/>
      <c r="AV1118" s="62"/>
      <c r="AW1118" s="62"/>
      <c r="AX1118" s="62"/>
      <c r="AY1118" s="62"/>
      <c r="AZ1118" s="62"/>
      <c r="BA1118" s="62"/>
      <c r="BB1118" s="62"/>
      <c r="BC1118" s="62"/>
      <c r="BD1118" s="62"/>
      <c r="BE1118" s="62"/>
      <c r="BF1118" s="62"/>
      <c r="BG1118" s="62"/>
      <c r="BH1118" s="62"/>
      <c r="BI1118" s="62"/>
      <c r="BJ1118" s="62"/>
      <c r="BK1118" s="62"/>
      <c r="BL1118" s="62"/>
      <c r="BM1118" s="62"/>
      <c r="BN1118" s="62"/>
      <c r="BO1118" s="62"/>
      <c r="BP1118" s="62"/>
      <c r="BQ1118" s="62"/>
      <c r="BR1118" s="62"/>
      <c r="BS1118" s="62"/>
      <c r="BT1118" s="62"/>
      <c r="BU1118" s="62"/>
      <c r="BV1118" s="62"/>
      <c r="BW1118" s="62"/>
      <c r="BX1118" s="62"/>
      <c r="BY1118" s="62"/>
      <c r="BZ1118" s="62"/>
      <c r="CA1118" s="62"/>
      <c r="CB1118" s="62"/>
      <c r="CC1118" s="62"/>
      <c r="CD1118" s="62"/>
      <c r="CE1118" s="62"/>
      <c r="CF1118" s="62"/>
      <c r="CG1118" s="62"/>
      <c r="CH1118" s="62"/>
      <c r="CI1118" s="62"/>
      <c r="CJ1118" s="62"/>
      <c r="CK1118" s="62"/>
      <c r="CL1118" s="62"/>
    </row>
    <row r="1119" spans="1:90" s="361" customFormat="1" ht="15" customHeight="1">
      <c r="A1119" s="582"/>
      <c r="B1119" s="577"/>
      <c r="C1119" s="578"/>
      <c r="D1119" s="577"/>
      <c r="E1119" s="578"/>
      <c r="F1119" s="510"/>
      <c r="G1119" s="13">
        <v>54</v>
      </c>
      <c r="H1119" s="296"/>
      <c r="I1119" s="6">
        <v>3850</v>
      </c>
      <c r="J1119" s="6">
        <f t="shared" si="276"/>
        <v>0</v>
      </c>
      <c r="K1119" s="332">
        <f>Итого!$B$17</f>
        <v>0</v>
      </c>
      <c r="L1119" s="8">
        <f t="shared" si="274"/>
        <v>3850</v>
      </c>
      <c r="M1119" s="8">
        <f t="shared" si="275"/>
        <v>0</v>
      </c>
      <c r="N1119" s="62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2"/>
      <c r="AC1119" s="62"/>
      <c r="AD1119" s="62"/>
      <c r="AE1119" s="62"/>
      <c r="AF1119" s="62"/>
      <c r="AG1119" s="62"/>
      <c r="AH1119" s="62"/>
      <c r="AI1119" s="62"/>
      <c r="AJ1119" s="62"/>
      <c r="AK1119" s="62"/>
      <c r="AL1119" s="62"/>
      <c r="AM1119" s="62"/>
      <c r="AN1119" s="62"/>
      <c r="AO1119" s="62"/>
      <c r="AP1119" s="62"/>
      <c r="AQ1119" s="62"/>
      <c r="AR1119" s="62"/>
      <c r="AS1119" s="62"/>
      <c r="AT1119" s="62"/>
      <c r="AU1119" s="62"/>
      <c r="AV1119" s="62"/>
      <c r="AW1119" s="62"/>
      <c r="AX1119" s="62"/>
      <c r="AY1119" s="62"/>
      <c r="AZ1119" s="62"/>
      <c r="BA1119" s="62"/>
      <c r="BB1119" s="62"/>
      <c r="BC1119" s="62"/>
      <c r="BD1119" s="62"/>
      <c r="BE1119" s="62"/>
      <c r="BF1119" s="62"/>
      <c r="BG1119" s="62"/>
      <c r="BH1119" s="62"/>
      <c r="BI1119" s="62"/>
      <c r="BJ1119" s="62"/>
      <c r="BK1119" s="62"/>
      <c r="BL1119" s="62"/>
      <c r="BM1119" s="62"/>
      <c r="BN1119" s="62"/>
      <c r="BO1119" s="62"/>
      <c r="BP1119" s="62"/>
      <c r="BQ1119" s="62"/>
      <c r="BR1119" s="62"/>
      <c r="BS1119" s="62"/>
      <c r="BT1119" s="62"/>
      <c r="BU1119" s="62"/>
      <c r="BV1119" s="62"/>
      <c r="BW1119" s="62"/>
      <c r="BX1119" s="62"/>
      <c r="BY1119" s="62"/>
      <c r="BZ1119" s="62"/>
      <c r="CA1119" s="62"/>
      <c r="CB1119" s="62"/>
      <c r="CC1119" s="62"/>
      <c r="CD1119" s="62"/>
      <c r="CE1119" s="62"/>
      <c r="CF1119" s="62"/>
      <c r="CG1119" s="62"/>
      <c r="CH1119" s="62"/>
      <c r="CI1119" s="62"/>
      <c r="CJ1119" s="62"/>
      <c r="CK1119" s="62"/>
      <c r="CL1119" s="62"/>
    </row>
    <row r="1120" spans="1:90" s="361" customFormat="1" ht="15" customHeight="1">
      <c r="A1120" s="583"/>
      <c r="B1120" s="579"/>
      <c r="C1120" s="580"/>
      <c r="D1120" s="579"/>
      <c r="E1120" s="580"/>
      <c r="F1120" s="519"/>
      <c r="G1120" s="13">
        <v>56</v>
      </c>
      <c r="H1120" s="296"/>
      <c r="I1120" s="6">
        <v>3850</v>
      </c>
      <c r="J1120" s="6">
        <f t="shared" si="276"/>
        <v>0</v>
      </c>
      <c r="K1120" s="332">
        <f>Итого!$B$17</f>
        <v>0</v>
      </c>
      <c r="L1120" s="8">
        <f t="shared" si="274"/>
        <v>3850</v>
      </c>
      <c r="M1120" s="8">
        <f t="shared" si="275"/>
        <v>0</v>
      </c>
      <c r="N1120" s="62"/>
      <c r="O1120" s="62"/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62"/>
      <c r="AC1120" s="62"/>
      <c r="AD1120" s="62"/>
      <c r="AE1120" s="62"/>
      <c r="AF1120" s="62"/>
      <c r="AG1120" s="62"/>
      <c r="AH1120" s="62"/>
      <c r="AI1120" s="62"/>
      <c r="AJ1120" s="62"/>
      <c r="AK1120" s="62"/>
      <c r="AL1120" s="62"/>
      <c r="AM1120" s="62"/>
      <c r="AN1120" s="62"/>
      <c r="AO1120" s="62"/>
      <c r="AP1120" s="62"/>
      <c r="AQ1120" s="62"/>
      <c r="AR1120" s="62"/>
      <c r="AS1120" s="62"/>
      <c r="AT1120" s="62"/>
      <c r="AU1120" s="62"/>
      <c r="AV1120" s="62"/>
      <c r="AW1120" s="62"/>
      <c r="AX1120" s="62"/>
      <c r="AY1120" s="62"/>
      <c r="AZ1120" s="62"/>
      <c r="BA1120" s="62"/>
      <c r="BB1120" s="62"/>
      <c r="BC1120" s="62"/>
      <c r="BD1120" s="62"/>
      <c r="BE1120" s="62"/>
      <c r="BF1120" s="62"/>
      <c r="BG1120" s="62"/>
      <c r="BH1120" s="62"/>
      <c r="BI1120" s="62"/>
      <c r="BJ1120" s="62"/>
      <c r="BK1120" s="62"/>
      <c r="BL1120" s="62"/>
      <c r="BM1120" s="62"/>
      <c r="BN1120" s="62"/>
      <c r="BO1120" s="62"/>
      <c r="BP1120" s="62"/>
      <c r="BQ1120" s="62"/>
      <c r="BR1120" s="62"/>
      <c r="BS1120" s="62"/>
      <c r="BT1120" s="62"/>
      <c r="BU1120" s="62"/>
      <c r="BV1120" s="62"/>
      <c r="BW1120" s="62"/>
      <c r="BX1120" s="62"/>
      <c r="BY1120" s="62"/>
      <c r="BZ1120" s="62"/>
      <c r="CA1120" s="62"/>
      <c r="CB1120" s="62"/>
      <c r="CC1120" s="62"/>
      <c r="CD1120" s="62"/>
      <c r="CE1120" s="62"/>
      <c r="CF1120" s="62"/>
      <c r="CG1120" s="62"/>
      <c r="CH1120" s="62"/>
      <c r="CI1120" s="62"/>
      <c r="CJ1120" s="62"/>
      <c r="CK1120" s="62"/>
      <c r="CL1120" s="62"/>
    </row>
    <row r="1121" spans="1:90" s="361" customFormat="1" ht="15" customHeight="1">
      <c r="A1121" s="506" t="s">
        <v>782</v>
      </c>
      <c r="B1121" s="575" t="s">
        <v>784</v>
      </c>
      <c r="C1121" s="576"/>
      <c r="D1121" s="575" t="s">
        <v>580</v>
      </c>
      <c r="E1121" s="576"/>
      <c r="F1121" s="581"/>
      <c r="G1121" s="5"/>
      <c r="H1121" s="253">
        <f>SUM(H1122:H1133)</f>
        <v>0</v>
      </c>
      <c r="I1121" s="5"/>
      <c r="J1121" s="5">
        <f>SUM(J1122:J1133)</f>
        <v>0</v>
      </c>
      <c r="K1121" s="68"/>
      <c r="L1121" s="10"/>
      <c r="M1121" s="7">
        <f>SUM(M1122:M1133)</f>
        <v>0</v>
      </c>
      <c r="N1121" s="62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2"/>
      <c r="AC1121" s="62"/>
      <c r="AD1121" s="62"/>
      <c r="AE1121" s="62"/>
      <c r="AF1121" s="62"/>
      <c r="AG1121" s="62"/>
      <c r="AH1121" s="62"/>
      <c r="AI1121" s="62"/>
      <c r="AJ1121" s="62"/>
      <c r="AK1121" s="62"/>
      <c r="AL1121" s="62"/>
      <c r="AM1121" s="62"/>
      <c r="AN1121" s="62"/>
      <c r="AO1121" s="62"/>
      <c r="AP1121" s="62"/>
      <c r="AQ1121" s="62"/>
      <c r="AR1121" s="62"/>
      <c r="AS1121" s="62"/>
      <c r="AT1121" s="62"/>
      <c r="AU1121" s="62"/>
      <c r="AV1121" s="62"/>
      <c r="AW1121" s="62"/>
      <c r="AX1121" s="62"/>
      <c r="AY1121" s="62"/>
      <c r="AZ1121" s="62"/>
      <c r="BA1121" s="62"/>
      <c r="BB1121" s="62"/>
      <c r="BC1121" s="62"/>
      <c r="BD1121" s="62"/>
      <c r="BE1121" s="62"/>
      <c r="BF1121" s="62"/>
      <c r="BG1121" s="62"/>
      <c r="BH1121" s="62"/>
      <c r="BI1121" s="62"/>
      <c r="BJ1121" s="62"/>
      <c r="BK1121" s="62"/>
      <c r="BL1121" s="62"/>
      <c r="BM1121" s="62"/>
      <c r="BN1121" s="62"/>
      <c r="BO1121" s="62"/>
      <c r="BP1121" s="62"/>
      <c r="BQ1121" s="62"/>
      <c r="BR1121" s="62"/>
      <c r="BS1121" s="62"/>
      <c r="BT1121" s="62"/>
      <c r="BU1121" s="62"/>
      <c r="BV1121" s="62"/>
      <c r="BW1121" s="62"/>
      <c r="BX1121" s="62"/>
      <c r="BY1121" s="62"/>
      <c r="BZ1121" s="62"/>
      <c r="CA1121" s="62"/>
      <c r="CB1121" s="62"/>
      <c r="CC1121" s="62"/>
      <c r="CD1121" s="62"/>
      <c r="CE1121" s="62"/>
      <c r="CF1121" s="62"/>
      <c r="CG1121" s="62"/>
      <c r="CH1121" s="62"/>
      <c r="CI1121" s="62"/>
      <c r="CJ1121" s="62"/>
      <c r="CK1121" s="62"/>
      <c r="CL1121" s="62"/>
    </row>
    <row r="1122" spans="1:90" s="361" customFormat="1" ht="15" customHeight="1">
      <c r="A1122" s="582"/>
      <c r="B1122" s="577"/>
      <c r="C1122" s="578"/>
      <c r="D1122" s="577"/>
      <c r="E1122" s="578"/>
      <c r="F1122" s="510"/>
      <c r="G1122" s="13">
        <v>34</v>
      </c>
      <c r="H1122" s="296"/>
      <c r="I1122" s="6">
        <v>3850</v>
      </c>
      <c r="J1122" s="6">
        <f>I1122*H1122</f>
        <v>0</v>
      </c>
      <c r="K1122" s="332">
        <f>Итого!$B$17</f>
        <v>0</v>
      </c>
      <c r="L1122" s="8">
        <f t="shared" ref="L1122:L1133" si="277">PRODUCT(I1122,1-K1122)</f>
        <v>3850</v>
      </c>
      <c r="M1122" s="8">
        <f t="shared" ref="M1122:M1133" si="278">L1122*H1122</f>
        <v>0</v>
      </c>
      <c r="N1122" s="62"/>
      <c r="O1122" s="62"/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62"/>
      <c r="AC1122" s="62"/>
      <c r="AD1122" s="62"/>
      <c r="AE1122" s="62"/>
      <c r="AF1122" s="62"/>
      <c r="AG1122" s="62"/>
      <c r="AH1122" s="62"/>
      <c r="AI1122" s="62"/>
      <c r="AJ1122" s="62"/>
      <c r="AK1122" s="62"/>
      <c r="AL1122" s="62"/>
      <c r="AM1122" s="62"/>
      <c r="AN1122" s="62"/>
      <c r="AO1122" s="62"/>
      <c r="AP1122" s="62"/>
      <c r="AQ1122" s="62"/>
      <c r="AR1122" s="62"/>
      <c r="AS1122" s="62"/>
      <c r="AT1122" s="62"/>
      <c r="AU1122" s="62"/>
      <c r="AV1122" s="62"/>
      <c r="AW1122" s="62"/>
      <c r="AX1122" s="62"/>
      <c r="AY1122" s="62"/>
      <c r="AZ1122" s="62"/>
      <c r="BA1122" s="62"/>
      <c r="BB1122" s="62"/>
      <c r="BC1122" s="62"/>
      <c r="BD1122" s="62"/>
      <c r="BE1122" s="62"/>
      <c r="BF1122" s="62"/>
      <c r="BG1122" s="62"/>
      <c r="BH1122" s="62"/>
      <c r="BI1122" s="62"/>
      <c r="BJ1122" s="62"/>
      <c r="BK1122" s="62"/>
      <c r="BL1122" s="62"/>
      <c r="BM1122" s="62"/>
      <c r="BN1122" s="62"/>
      <c r="BO1122" s="62"/>
      <c r="BP1122" s="62"/>
      <c r="BQ1122" s="62"/>
      <c r="BR1122" s="62"/>
      <c r="BS1122" s="62"/>
      <c r="BT1122" s="62"/>
      <c r="BU1122" s="62"/>
      <c r="BV1122" s="62"/>
      <c r="BW1122" s="62"/>
      <c r="BX1122" s="62"/>
      <c r="BY1122" s="62"/>
      <c r="BZ1122" s="62"/>
      <c r="CA1122" s="62"/>
      <c r="CB1122" s="62"/>
      <c r="CC1122" s="62"/>
      <c r="CD1122" s="62"/>
      <c r="CE1122" s="62"/>
      <c r="CF1122" s="62"/>
      <c r="CG1122" s="62"/>
      <c r="CH1122" s="62"/>
      <c r="CI1122" s="62"/>
      <c r="CJ1122" s="62"/>
      <c r="CK1122" s="62"/>
      <c r="CL1122" s="62"/>
    </row>
    <row r="1123" spans="1:90" s="361" customFormat="1" ht="15" customHeight="1">
      <c r="A1123" s="582"/>
      <c r="B1123" s="577"/>
      <c r="C1123" s="578"/>
      <c r="D1123" s="577"/>
      <c r="E1123" s="578"/>
      <c r="F1123" s="510"/>
      <c r="G1123" s="13">
        <v>36</v>
      </c>
      <c r="H1123" s="296"/>
      <c r="I1123" s="6">
        <v>3850</v>
      </c>
      <c r="J1123" s="6">
        <f t="shared" ref="J1123:J1133" si="279">I1123*H1123</f>
        <v>0</v>
      </c>
      <c r="K1123" s="332">
        <f>Итого!$B$17</f>
        <v>0</v>
      </c>
      <c r="L1123" s="8">
        <f t="shared" si="277"/>
        <v>3850</v>
      </c>
      <c r="M1123" s="8">
        <f t="shared" si="278"/>
        <v>0</v>
      </c>
      <c r="N1123" s="62"/>
      <c r="O1123" s="62"/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62"/>
      <c r="AC1123" s="62"/>
      <c r="AD1123" s="62"/>
      <c r="AE1123" s="62"/>
      <c r="AF1123" s="62"/>
      <c r="AG1123" s="62"/>
      <c r="AH1123" s="62"/>
      <c r="AI1123" s="62"/>
      <c r="AJ1123" s="62"/>
      <c r="AK1123" s="62"/>
      <c r="AL1123" s="62"/>
      <c r="AM1123" s="62"/>
      <c r="AN1123" s="62"/>
      <c r="AO1123" s="62"/>
      <c r="AP1123" s="62"/>
      <c r="AQ1123" s="62"/>
      <c r="AR1123" s="62"/>
      <c r="AS1123" s="62"/>
      <c r="AT1123" s="62"/>
      <c r="AU1123" s="62"/>
      <c r="AV1123" s="62"/>
      <c r="AW1123" s="62"/>
      <c r="AX1123" s="62"/>
      <c r="AY1123" s="62"/>
      <c r="AZ1123" s="62"/>
      <c r="BA1123" s="62"/>
      <c r="BB1123" s="62"/>
      <c r="BC1123" s="62"/>
      <c r="BD1123" s="62"/>
      <c r="BE1123" s="62"/>
      <c r="BF1123" s="62"/>
      <c r="BG1123" s="62"/>
      <c r="BH1123" s="62"/>
      <c r="BI1123" s="62"/>
      <c r="BJ1123" s="62"/>
      <c r="BK1123" s="62"/>
      <c r="BL1123" s="62"/>
      <c r="BM1123" s="62"/>
      <c r="BN1123" s="62"/>
      <c r="BO1123" s="62"/>
      <c r="BP1123" s="62"/>
      <c r="BQ1123" s="62"/>
      <c r="BR1123" s="62"/>
      <c r="BS1123" s="62"/>
      <c r="BT1123" s="62"/>
      <c r="BU1123" s="62"/>
      <c r="BV1123" s="62"/>
      <c r="BW1123" s="62"/>
      <c r="BX1123" s="62"/>
      <c r="BY1123" s="62"/>
      <c r="BZ1123" s="62"/>
      <c r="CA1123" s="62"/>
      <c r="CB1123" s="62"/>
      <c r="CC1123" s="62"/>
      <c r="CD1123" s="62"/>
      <c r="CE1123" s="62"/>
      <c r="CF1123" s="62"/>
      <c r="CG1123" s="62"/>
      <c r="CH1123" s="62"/>
      <c r="CI1123" s="62"/>
      <c r="CJ1123" s="62"/>
      <c r="CK1123" s="62"/>
      <c r="CL1123" s="62"/>
    </row>
    <row r="1124" spans="1:90" s="361" customFormat="1" ht="15" customHeight="1">
      <c r="A1124" s="582"/>
      <c r="B1124" s="577"/>
      <c r="C1124" s="578"/>
      <c r="D1124" s="577"/>
      <c r="E1124" s="578"/>
      <c r="F1124" s="510"/>
      <c r="G1124" s="13">
        <v>38</v>
      </c>
      <c r="H1124" s="296"/>
      <c r="I1124" s="6">
        <v>3850</v>
      </c>
      <c r="J1124" s="6">
        <f t="shared" si="279"/>
        <v>0</v>
      </c>
      <c r="K1124" s="332">
        <f>Итого!$B$17</f>
        <v>0</v>
      </c>
      <c r="L1124" s="8">
        <f t="shared" si="277"/>
        <v>3850</v>
      </c>
      <c r="M1124" s="8">
        <f t="shared" si="278"/>
        <v>0</v>
      </c>
      <c r="N1124" s="62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2"/>
      <c r="AC1124" s="62"/>
      <c r="AD1124" s="62"/>
      <c r="AE1124" s="62"/>
      <c r="AF1124" s="62"/>
      <c r="AG1124" s="62"/>
      <c r="AH1124" s="62"/>
      <c r="AI1124" s="62"/>
      <c r="AJ1124" s="62"/>
      <c r="AK1124" s="62"/>
      <c r="AL1124" s="62"/>
      <c r="AM1124" s="62"/>
      <c r="AN1124" s="62"/>
      <c r="AO1124" s="62"/>
      <c r="AP1124" s="62"/>
      <c r="AQ1124" s="62"/>
      <c r="AR1124" s="62"/>
      <c r="AS1124" s="62"/>
      <c r="AT1124" s="62"/>
      <c r="AU1124" s="62"/>
      <c r="AV1124" s="62"/>
      <c r="AW1124" s="62"/>
      <c r="AX1124" s="62"/>
      <c r="AY1124" s="62"/>
      <c r="AZ1124" s="62"/>
      <c r="BA1124" s="62"/>
      <c r="BB1124" s="62"/>
      <c r="BC1124" s="62"/>
      <c r="BD1124" s="62"/>
      <c r="BE1124" s="62"/>
      <c r="BF1124" s="62"/>
      <c r="BG1124" s="62"/>
      <c r="BH1124" s="62"/>
      <c r="BI1124" s="62"/>
      <c r="BJ1124" s="62"/>
      <c r="BK1124" s="62"/>
      <c r="BL1124" s="62"/>
      <c r="BM1124" s="62"/>
      <c r="BN1124" s="62"/>
      <c r="BO1124" s="62"/>
      <c r="BP1124" s="62"/>
      <c r="BQ1124" s="62"/>
      <c r="BR1124" s="62"/>
      <c r="BS1124" s="62"/>
      <c r="BT1124" s="62"/>
      <c r="BU1124" s="62"/>
      <c r="BV1124" s="62"/>
      <c r="BW1124" s="62"/>
      <c r="BX1124" s="62"/>
      <c r="BY1124" s="62"/>
      <c r="BZ1124" s="62"/>
      <c r="CA1124" s="62"/>
      <c r="CB1124" s="62"/>
      <c r="CC1124" s="62"/>
      <c r="CD1124" s="62"/>
      <c r="CE1124" s="62"/>
      <c r="CF1124" s="62"/>
      <c r="CG1124" s="62"/>
      <c r="CH1124" s="62"/>
      <c r="CI1124" s="62"/>
      <c r="CJ1124" s="62"/>
      <c r="CK1124" s="62"/>
      <c r="CL1124" s="62"/>
    </row>
    <row r="1125" spans="1:90" s="361" customFormat="1" ht="15" customHeight="1">
      <c r="A1125" s="582"/>
      <c r="B1125" s="577"/>
      <c r="C1125" s="578"/>
      <c r="D1125" s="577"/>
      <c r="E1125" s="578"/>
      <c r="F1125" s="510"/>
      <c r="G1125" s="13">
        <v>40</v>
      </c>
      <c r="H1125" s="296"/>
      <c r="I1125" s="6">
        <v>3850</v>
      </c>
      <c r="J1125" s="6">
        <f t="shared" si="279"/>
        <v>0</v>
      </c>
      <c r="K1125" s="332">
        <f>Итого!$B$17</f>
        <v>0</v>
      </c>
      <c r="L1125" s="8">
        <f t="shared" si="277"/>
        <v>3850</v>
      </c>
      <c r="M1125" s="8">
        <f t="shared" si="278"/>
        <v>0</v>
      </c>
      <c r="N1125" s="62"/>
      <c r="O1125" s="62"/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2"/>
      <c r="AC1125" s="62"/>
      <c r="AD1125" s="62"/>
      <c r="AE1125" s="62"/>
      <c r="AF1125" s="62"/>
      <c r="AG1125" s="62"/>
      <c r="AH1125" s="62"/>
      <c r="AI1125" s="62"/>
      <c r="AJ1125" s="62"/>
      <c r="AK1125" s="62"/>
      <c r="AL1125" s="62"/>
      <c r="AM1125" s="62"/>
      <c r="AN1125" s="62"/>
      <c r="AO1125" s="62"/>
      <c r="AP1125" s="62"/>
      <c r="AQ1125" s="62"/>
      <c r="AR1125" s="62"/>
      <c r="AS1125" s="62"/>
      <c r="AT1125" s="62"/>
      <c r="AU1125" s="62"/>
      <c r="AV1125" s="62"/>
      <c r="AW1125" s="62"/>
      <c r="AX1125" s="62"/>
      <c r="AY1125" s="62"/>
      <c r="AZ1125" s="62"/>
      <c r="BA1125" s="62"/>
      <c r="BB1125" s="62"/>
      <c r="BC1125" s="62"/>
      <c r="BD1125" s="62"/>
      <c r="BE1125" s="62"/>
      <c r="BF1125" s="62"/>
      <c r="BG1125" s="62"/>
      <c r="BH1125" s="62"/>
      <c r="BI1125" s="62"/>
      <c r="BJ1125" s="62"/>
      <c r="BK1125" s="62"/>
      <c r="BL1125" s="62"/>
      <c r="BM1125" s="62"/>
      <c r="BN1125" s="62"/>
      <c r="BO1125" s="62"/>
      <c r="BP1125" s="62"/>
      <c r="BQ1125" s="62"/>
      <c r="BR1125" s="62"/>
      <c r="BS1125" s="62"/>
      <c r="BT1125" s="62"/>
      <c r="BU1125" s="62"/>
      <c r="BV1125" s="62"/>
      <c r="BW1125" s="62"/>
      <c r="BX1125" s="62"/>
      <c r="BY1125" s="62"/>
      <c r="BZ1125" s="62"/>
      <c r="CA1125" s="62"/>
      <c r="CB1125" s="62"/>
      <c r="CC1125" s="62"/>
      <c r="CD1125" s="62"/>
      <c r="CE1125" s="62"/>
      <c r="CF1125" s="62"/>
      <c r="CG1125" s="62"/>
      <c r="CH1125" s="62"/>
      <c r="CI1125" s="62"/>
      <c r="CJ1125" s="62"/>
      <c r="CK1125" s="62"/>
      <c r="CL1125" s="62"/>
    </row>
    <row r="1126" spans="1:90" s="361" customFormat="1" ht="15" customHeight="1">
      <c r="A1126" s="582"/>
      <c r="B1126" s="577"/>
      <c r="C1126" s="578"/>
      <c r="D1126" s="577"/>
      <c r="E1126" s="578"/>
      <c r="F1126" s="510"/>
      <c r="G1126" s="13">
        <v>42</v>
      </c>
      <c r="H1126" s="296"/>
      <c r="I1126" s="6">
        <v>3850</v>
      </c>
      <c r="J1126" s="6">
        <f t="shared" si="279"/>
        <v>0</v>
      </c>
      <c r="K1126" s="332">
        <f>Итого!$B$17</f>
        <v>0</v>
      </c>
      <c r="L1126" s="8">
        <f t="shared" si="277"/>
        <v>3850</v>
      </c>
      <c r="M1126" s="8">
        <f t="shared" si="278"/>
        <v>0</v>
      </c>
      <c r="N1126" s="62"/>
      <c r="O1126" s="62"/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62"/>
      <c r="AC1126" s="62"/>
      <c r="AD1126" s="62"/>
      <c r="AE1126" s="62"/>
      <c r="AF1126" s="62"/>
      <c r="AG1126" s="62"/>
      <c r="AH1126" s="62"/>
      <c r="AI1126" s="62"/>
      <c r="AJ1126" s="62"/>
      <c r="AK1126" s="62"/>
      <c r="AL1126" s="62"/>
      <c r="AM1126" s="62"/>
      <c r="AN1126" s="62"/>
      <c r="AO1126" s="62"/>
      <c r="AP1126" s="62"/>
      <c r="AQ1126" s="62"/>
      <c r="AR1126" s="62"/>
      <c r="AS1126" s="62"/>
      <c r="AT1126" s="62"/>
      <c r="AU1126" s="62"/>
      <c r="AV1126" s="62"/>
      <c r="AW1126" s="62"/>
      <c r="AX1126" s="62"/>
      <c r="AY1126" s="62"/>
      <c r="AZ1126" s="62"/>
      <c r="BA1126" s="62"/>
      <c r="BB1126" s="62"/>
      <c r="BC1126" s="62"/>
      <c r="BD1126" s="62"/>
      <c r="BE1126" s="62"/>
      <c r="BF1126" s="62"/>
      <c r="BG1126" s="62"/>
      <c r="BH1126" s="62"/>
      <c r="BI1126" s="62"/>
      <c r="BJ1126" s="62"/>
      <c r="BK1126" s="62"/>
      <c r="BL1126" s="62"/>
      <c r="BM1126" s="62"/>
      <c r="BN1126" s="62"/>
      <c r="BO1126" s="62"/>
      <c r="BP1126" s="62"/>
      <c r="BQ1126" s="62"/>
      <c r="BR1126" s="62"/>
      <c r="BS1126" s="62"/>
      <c r="BT1126" s="62"/>
      <c r="BU1126" s="62"/>
      <c r="BV1126" s="62"/>
      <c r="BW1126" s="62"/>
      <c r="BX1126" s="62"/>
      <c r="BY1126" s="62"/>
      <c r="BZ1126" s="62"/>
      <c r="CA1126" s="62"/>
      <c r="CB1126" s="62"/>
      <c r="CC1126" s="62"/>
      <c r="CD1126" s="62"/>
      <c r="CE1126" s="62"/>
      <c r="CF1126" s="62"/>
      <c r="CG1126" s="62"/>
      <c r="CH1126" s="62"/>
      <c r="CI1126" s="62"/>
      <c r="CJ1126" s="62"/>
      <c r="CK1126" s="62"/>
      <c r="CL1126" s="62"/>
    </row>
    <row r="1127" spans="1:90" s="361" customFormat="1" ht="15" customHeight="1">
      <c r="A1127" s="582"/>
      <c r="B1127" s="577"/>
      <c r="C1127" s="578"/>
      <c r="D1127" s="577"/>
      <c r="E1127" s="578"/>
      <c r="F1127" s="510"/>
      <c r="G1127" s="13">
        <v>44</v>
      </c>
      <c r="H1127" s="296"/>
      <c r="I1127" s="6">
        <v>3850</v>
      </c>
      <c r="J1127" s="6">
        <f t="shared" si="279"/>
        <v>0</v>
      </c>
      <c r="K1127" s="332">
        <f>Итого!$B$17</f>
        <v>0</v>
      </c>
      <c r="L1127" s="8">
        <f t="shared" si="277"/>
        <v>3850</v>
      </c>
      <c r="M1127" s="8">
        <f t="shared" si="278"/>
        <v>0</v>
      </c>
      <c r="N1127" s="62"/>
      <c r="O1127" s="62"/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62"/>
      <c r="AC1127" s="62"/>
      <c r="AD1127" s="62"/>
      <c r="AE1127" s="62"/>
      <c r="AF1127" s="62"/>
      <c r="AG1127" s="62"/>
      <c r="AH1127" s="62"/>
      <c r="AI1127" s="62"/>
      <c r="AJ1127" s="62"/>
      <c r="AK1127" s="62"/>
      <c r="AL1127" s="62"/>
      <c r="AM1127" s="62"/>
      <c r="AN1127" s="62"/>
      <c r="AO1127" s="62"/>
      <c r="AP1127" s="62"/>
      <c r="AQ1127" s="62"/>
      <c r="AR1127" s="62"/>
      <c r="AS1127" s="62"/>
      <c r="AT1127" s="62"/>
      <c r="AU1127" s="62"/>
      <c r="AV1127" s="62"/>
      <c r="AW1127" s="62"/>
      <c r="AX1127" s="62"/>
      <c r="AY1127" s="62"/>
      <c r="AZ1127" s="62"/>
      <c r="BA1127" s="62"/>
      <c r="BB1127" s="62"/>
      <c r="BC1127" s="62"/>
      <c r="BD1127" s="62"/>
      <c r="BE1127" s="62"/>
      <c r="BF1127" s="62"/>
      <c r="BG1127" s="62"/>
      <c r="BH1127" s="62"/>
      <c r="BI1127" s="62"/>
      <c r="BJ1127" s="62"/>
      <c r="BK1127" s="62"/>
      <c r="BL1127" s="62"/>
      <c r="BM1127" s="62"/>
      <c r="BN1127" s="62"/>
      <c r="BO1127" s="62"/>
      <c r="BP1127" s="62"/>
      <c r="BQ1127" s="62"/>
      <c r="BR1127" s="62"/>
      <c r="BS1127" s="62"/>
      <c r="BT1127" s="62"/>
      <c r="BU1127" s="62"/>
      <c r="BV1127" s="62"/>
      <c r="BW1127" s="62"/>
      <c r="BX1127" s="62"/>
      <c r="BY1127" s="62"/>
      <c r="BZ1127" s="62"/>
      <c r="CA1127" s="62"/>
      <c r="CB1127" s="62"/>
      <c r="CC1127" s="62"/>
      <c r="CD1127" s="62"/>
      <c r="CE1127" s="62"/>
      <c r="CF1127" s="62"/>
      <c r="CG1127" s="62"/>
      <c r="CH1127" s="62"/>
      <c r="CI1127" s="62"/>
      <c r="CJ1127" s="62"/>
      <c r="CK1127" s="62"/>
      <c r="CL1127" s="62"/>
    </row>
    <row r="1128" spans="1:90" s="361" customFormat="1" ht="15" customHeight="1">
      <c r="A1128" s="582"/>
      <c r="B1128" s="577"/>
      <c r="C1128" s="578"/>
      <c r="D1128" s="577"/>
      <c r="E1128" s="578"/>
      <c r="F1128" s="510"/>
      <c r="G1128" s="13">
        <v>46</v>
      </c>
      <c r="H1128" s="296"/>
      <c r="I1128" s="6">
        <v>3850</v>
      </c>
      <c r="J1128" s="6">
        <f t="shared" si="279"/>
        <v>0</v>
      </c>
      <c r="K1128" s="332">
        <f>Итого!$B$17</f>
        <v>0</v>
      </c>
      <c r="L1128" s="8">
        <f t="shared" si="277"/>
        <v>3850</v>
      </c>
      <c r="M1128" s="8">
        <f t="shared" si="278"/>
        <v>0</v>
      </c>
      <c r="N1128" s="62"/>
      <c r="O1128" s="62"/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/>
      <c r="AD1128" s="62"/>
      <c r="AE1128" s="62"/>
      <c r="AF1128" s="62"/>
      <c r="AG1128" s="62"/>
      <c r="AH1128" s="62"/>
      <c r="AI1128" s="62"/>
      <c r="AJ1128" s="62"/>
      <c r="AK1128" s="62"/>
      <c r="AL1128" s="62"/>
      <c r="AM1128" s="62"/>
      <c r="AN1128" s="62"/>
      <c r="AO1128" s="62"/>
      <c r="AP1128" s="62"/>
      <c r="AQ1128" s="62"/>
      <c r="AR1128" s="62"/>
      <c r="AS1128" s="62"/>
      <c r="AT1128" s="62"/>
      <c r="AU1128" s="62"/>
      <c r="AV1128" s="62"/>
      <c r="AW1128" s="62"/>
      <c r="AX1128" s="62"/>
      <c r="AY1128" s="62"/>
      <c r="AZ1128" s="62"/>
      <c r="BA1128" s="62"/>
      <c r="BB1128" s="62"/>
      <c r="BC1128" s="62"/>
      <c r="BD1128" s="62"/>
      <c r="BE1128" s="62"/>
      <c r="BF1128" s="62"/>
      <c r="BG1128" s="62"/>
      <c r="BH1128" s="62"/>
      <c r="BI1128" s="62"/>
      <c r="BJ1128" s="62"/>
      <c r="BK1128" s="62"/>
      <c r="BL1128" s="62"/>
      <c r="BM1128" s="62"/>
      <c r="BN1128" s="62"/>
      <c r="BO1128" s="62"/>
      <c r="BP1128" s="62"/>
      <c r="BQ1128" s="62"/>
      <c r="BR1128" s="62"/>
      <c r="BS1128" s="62"/>
      <c r="BT1128" s="62"/>
      <c r="BU1128" s="62"/>
      <c r="BV1128" s="62"/>
      <c r="BW1128" s="62"/>
      <c r="BX1128" s="62"/>
      <c r="BY1128" s="62"/>
      <c r="BZ1128" s="62"/>
      <c r="CA1128" s="62"/>
      <c r="CB1128" s="62"/>
      <c r="CC1128" s="62"/>
      <c r="CD1128" s="62"/>
      <c r="CE1128" s="62"/>
      <c r="CF1128" s="62"/>
      <c r="CG1128" s="62"/>
      <c r="CH1128" s="62"/>
      <c r="CI1128" s="62"/>
      <c r="CJ1128" s="62"/>
      <c r="CK1128" s="62"/>
      <c r="CL1128" s="62"/>
    </row>
    <row r="1129" spans="1:90" s="361" customFormat="1" ht="15" customHeight="1">
      <c r="A1129" s="582"/>
      <c r="B1129" s="577"/>
      <c r="C1129" s="578"/>
      <c r="D1129" s="577"/>
      <c r="E1129" s="578"/>
      <c r="F1129" s="510"/>
      <c r="G1129" s="13">
        <v>48</v>
      </c>
      <c r="H1129" s="296"/>
      <c r="I1129" s="6">
        <v>3850</v>
      </c>
      <c r="J1129" s="6">
        <f t="shared" si="279"/>
        <v>0</v>
      </c>
      <c r="K1129" s="332">
        <f>Итого!$B$17</f>
        <v>0</v>
      </c>
      <c r="L1129" s="8">
        <f t="shared" si="277"/>
        <v>3850</v>
      </c>
      <c r="M1129" s="8">
        <f t="shared" si="278"/>
        <v>0</v>
      </c>
      <c r="N1129" s="62"/>
      <c r="O1129" s="62"/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62"/>
      <c r="AC1129" s="62"/>
      <c r="AD1129" s="62"/>
      <c r="AE1129" s="62"/>
      <c r="AF1129" s="62"/>
      <c r="AG1129" s="62"/>
      <c r="AH1129" s="62"/>
      <c r="AI1129" s="62"/>
      <c r="AJ1129" s="62"/>
      <c r="AK1129" s="62"/>
      <c r="AL1129" s="62"/>
      <c r="AM1129" s="62"/>
      <c r="AN1129" s="62"/>
      <c r="AO1129" s="62"/>
      <c r="AP1129" s="62"/>
      <c r="AQ1129" s="62"/>
      <c r="AR1129" s="62"/>
      <c r="AS1129" s="62"/>
      <c r="AT1129" s="62"/>
      <c r="AU1129" s="62"/>
      <c r="AV1129" s="62"/>
      <c r="AW1129" s="62"/>
      <c r="AX1129" s="62"/>
      <c r="AY1129" s="62"/>
      <c r="AZ1129" s="62"/>
      <c r="BA1129" s="62"/>
      <c r="BB1129" s="62"/>
      <c r="BC1129" s="62"/>
      <c r="BD1129" s="62"/>
      <c r="BE1129" s="62"/>
      <c r="BF1129" s="62"/>
      <c r="BG1129" s="62"/>
      <c r="BH1129" s="62"/>
      <c r="BI1129" s="62"/>
      <c r="BJ1129" s="62"/>
      <c r="BK1129" s="62"/>
      <c r="BL1129" s="62"/>
      <c r="BM1129" s="62"/>
      <c r="BN1129" s="62"/>
      <c r="BO1129" s="62"/>
      <c r="BP1129" s="62"/>
      <c r="BQ1129" s="62"/>
      <c r="BR1129" s="62"/>
      <c r="BS1129" s="62"/>
      <c r="BT1129" s="62"/>
      <c r="BU1129" s="62"/>
      <c r="BV1129" s="62"/>
      <c r="BW1129" s="62"/>
      <c r="BX1129" s="62"/>
      <c r="BY1129" s="62"/>
      <c r="BZ1129" s="62"/>
      <c r="CA1129" s="62"/>
      <c r="CB1129" s="62"/>
      <c r="CC1129" s="62"/>
      <c r="CD1129" s="62"/>
      <c r="CE1129" s="62"/>
      <c r="CF1129" s="62"/>
      <c r="CG1129" s="62"/>
      <c r="CH1129" s="62"/>
      <c r="CI1129" s="62"/>
      <c r="CJ1129" s="62"/>
      <c r="CK1129" s="62"/>
      <c r="CL1129" s="62"/>
    </row>
    <row r="1130" spans="1:90" s="361" customFormat="1" ht="15" customHeight="1">
      <c r="A1130" s="582"/>
      <c r="B1130" s="577"/>
      <c r="C1130" s="578"/>
      <c r="D1130" s="577"/>
      <c r="E1130" s="578"/>
      <c r="F1130" s="510"/>
      <c r="G1130" s="13">
        <v>50</v>
      </c>
      <c r="H1130" s="296"/>
      <c r="I1130" s="6">
        <v>3850</v>
      </c>
      <c r="J1130" s="6">
        <f t="shared" si="279"/>
        <v>0</v>
      </c>
      <c r="K1130" s="332">
        <f>Итого!$B$17</f>
        <v>0</v>
      </c>
      <c r="L1130" s="8">
        <f t="shared" si="277"/>
        <v>3850</v>
      </c>
      <c r="M1130" s="8">
        <f t="shared" si="278"/>
        <v>0</v>
      </c>
      <c r="N1130" s="62"/>
      <c r="O1130" s="62"/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2"/>
      <c r="AC1130" s="62"/>
      <c r="AD1130" s="62"/>
      <c r="AE1130" s="62"/>
      <c r="AF1130" s="62"/>
      <c r="AG1130" s="62"/>
      <c r="AH1130" s="62"/>
      <c r="AI1130" s="62"/>
      <c r="AJ1130" s="62"/>
      <c r="AK1130" s="62"/>
      <c r="AL1130" s="62"/>
      <c r="AM1130" s="62"/>
      <c r="AN1130" s="62"/>
      <c r="AO1130" s="62"/>
      <c r="AP1130" s="62"/>
      <c r="AQ1130" s="62"/>
      <c r="AR1130" s="62"/>
      <c r="AS1130" s="62"/>
      <c r="AT1130" s="62"/>
      <c r="AU1130" s="62"/>
      <c r="AV1130" s="62"/>
      <c r="AW1130" s="62"/>
      <c r="AX1130" s="62"/>
      <c r="AY1130" s="62"/>
      <c r="AZ1130" s="62"/>
      <c r="BA1130" s="62"/>
      <c r="BB1130" s="62"/>
      <c r="BC1130" s="62"/>
      <c r="BD1130" s="62"/>
      <c r="BE1130" s="62"/>
      <c r="BF1130" s="62"/>
      <c r="BG1130" s="62"/>
      <c r="BH1130" s="62"/>
      <c r="BI1130" s="62"/>
      <c r="BJ1130" s="62"/>
      <c r="BK1130" s="62"/>
      <c r="BL1130" s="62"/>
      <c r="BM1130" s="62"/>
      <c r="BN1130" s="62"/>
      <c r="BO1130" s="62"/>
      <c r="BP1130" s="62"/>
      <c r="BQ1130" s="62"/>
      <c r="BR1130" s="62"/>
      <c r="BS1130" s="62"/>
      <c r="BT1130" s="62"/>
      <c r="BU1130" s="62"/>
      <c r="BV1130" s="62"/>
      <c r="BW1130" s="62"/>
      <c r="BX1130" s="62"/>
      <c r="BY1130" s="62"/>
      <c r="BZ1130" s="62"/>
      <c r="CA1130" s="62"/>
      <c r="CB1130" s="62"/>
      <c r="CC1130" s="62"/>
      <c r="CD1130" s="62"/>
      <c r="CE1130" s="62"/>
      <c r="CF1130" s="62"/>
      <c r="CG1130" s="62"/>
      <c r="CH1130" s="62"/>
      <c r="CI1130" s="62"/>
      <c r="CJ1130" s="62"/>
      <c r="CK1130" s="62"/>
      <c r="CL1130" s="62"/>
    </row>
    <row r="1131" spans="1:90" s="361" customFormat="1" ht="15" customHeight="1">
      <c r="A1131" s="582"/>
      <c r="B1131" s="577"/>
      <c r="C1131" s="578"/>
      <c r="D1131" s="577"/>
      <c r="E1131" s="578"/>
      <c r="F1131" s="510"/>
      <c r="G1131" s="13">
        <v>52</v>
      </c>
      <c r="H1131" s="296"/>
      <c r="I1131" s="6">
        <v>3850</v>
      </c>
      <c r="J1131" s="6">
        <f t="shared" si="279"/>
        <v>0</v>
      </c>
      <c r="K1131" s="332">
        <f>Итого!$B$17</f>
        <v>0</v>
      </c>
      <c r="L1131" s="8">
        <f t="shared" si="277"/>
        <v>3850</v>
      </c>
      <c r="M1131" s="8">
        <f t="shared" si="278"/>
        <v>0</v>
      </c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2"/>
      <c r="AC1131" s="62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2"/>
      <c r="AN1131" s="62"/>
      <c r="AO1131" s="62"/>
      <c r="AP1131" s="62"/>
      <c r="AQ1131" s="62"/>
      <c r="AR1131" s="62"/>
      <c r="AS1131" s="62"/>
      <c r="AT1131" s="62"/>
      <c r="AU1131" s="62"/>
      <c r="AV1131" s="62"/>
      <c r="AW1131" s="62"/>
      <c r="AX1131" s="62"/>
      <c r="AY1131" s="62"/>
      <c r="AZ1131" s="62"/>
      <c r="BA1131" s="62"/>
      <c r="BB1131" s="62"/>
      <c r="BC1131" s="62"/>
      <c r="BD1131" s="62"/>
      <c r="BE1131" s="62"/>
      <c r="BF1131" s="62"/>
      <c r="BG1131" s="62"/>
      <c r="BH1131" s="62"/>
      <c r="BI1131" s="62"/>
      <c r="BJ1131" s="62"/>
      <c r="BK1131" s="62"/>
      <c r="BL1131" s="62"/>
      <c r="BM1131" s="62"/>
      <c r="BN1131" s="62"/>
      <c r="BO1131" s="62"/>
      <c r="BP1131" s="62"/>
      <c r="BQ1131" s="62"/>
      <c r="BR1131" s="62"/>
      <c r="BS1131" s="62"/>
      <c r="BT1131" s="62"/>
      <c r="BU1131" s="62"/>
      <c r="BV1131" s="62"/>
      <c r="BW1131" s="62"/>
      <c r="BX1131" s="62"/>
      <c r="BY1131" s="62"/>
      <c r="BZ1131" s="62"/>
      <c r="CA1131" s="62"/>
      <c r="CB1131" s="62"/>
      <c r="CC1131" s="62"/>
      <c r="CD1131" s="62"/>
      <c r="CE1131" s="62"/>
      <c r="CF1131" s="62"/>
      <c r="CG1131" s="62"/>
      <c r="CH1131" s="62"/>
      <c r="CI1131" s="62"/>
      <c r="CJ1131" s="62"/>
      <c r="CK1131" s="62"/>
      <c r="CL1131" s="62"/>
    </row>
    <row r="1132" spans="1:90" s="361" customFormat="1" ht="15" customHeight="1">
      <c r="A1132" s="582"/>
      <c r="B1132" s="577"/>
      <c r="C1132" s="578"/>
      <c r="D1132" s="577"/>
      <c r="E1132" s="578"/>
      <c r="F1132" s="510"/>
      <c r="G1132" s="13">
        <v>54</v>
      </c>
      <c r="H1132" s="296"/>
      <c r="I1132" s="6">
        <v>3850</v>
      </c>
      <c r="J1132" s="6">
        <f t="shared" si="279"/>
        <v>0</v>
      </c>
      <c r="K1132" s="332">
        <f>Итого!$B$17</f>
        <v>0</v>
      </c>
      <c r="L1132" s="8">
        <f t="shared" si="277"/>
        <v>3850</v>
      </c>
      <c r="M1132" s="8">
        <f t="shared" si="278"/>
        <v>0</v>
      </c>
      <c r="N1132" s="62"/>
      <c r="O1132" s="62"/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62"/>
      <c r="AC1132" s="62"/>
      <c r="AD1132" s="62"/>
      <c r="AE1132" s="62"/>
      <c r="AF1132" s="62"/>
      <c r="AG1132" s="62"/>
      <c r="AH1132" s="62"/>
      <c r="AI1132" s="62"/>
      <c r="AJ1132" s="62"/>
      <c r="AK1132" s="62"/>
      <c r="AL1132" s="62"/>
      <c r="AM1132" s="62"/>
      <c r="AN1132" s="62"/>
      <c r="AO1132" s="62"/>
      <c r="AP1132" s="62"/>
      <c r="AQ1132" s="62"/>
      <c r="AR1132" s="62"/>
      <c r="AS1132" s="62"/>
      <c r="AT1132" s="62"/>
      <c r="AU1132" s="62"/>
      <c r="AV1132" s="62"/>
      <c r="AW1132" s="62"/>
      <c r="AX1132" s="62"/>
      <c r="AY1132" s="62"/>
      <c r="AZ1132" s="62"/>
      <c r="BA1132" s="62"/>
      <c r="BB1132" s="62"/>
      <c r="BC1132" s="62"/>
      <c r="BD1132" s="62"/>
      <c r="BE1132" s="62"/>
      <c r="BF1132" s="62"/>
      <c r="BG1132" s="62"/>
      <c r="BH1132" s="62"/>
      <c r="BI1132" s="62"/>
      <c r="BJ1132" s="62"/>
      <c r="BK1132" s="62"/>
      <c r="BL1132" s="62"/>
      <c r="BM1132" s="62"/>
      <c r="BN1132" s="62"/>
      <c r="BO1132" s="62"/>
      <c r="BP1132" s="62"/>
      <c r="BQ1132" s="62"/>
      <c r="BR1132" s="62"/>
      <c r="BS1132" s="62"/>
      <c r="BT1132" s="62"/>
      <c r="BU1132" s="62"/>
      <c r="BV1132" s="62"/>
      <c r="BW1132" s="62"/>
      <c r="BX1132" s="62"/>
      <c r="BY1132" s="62"/>
      <c r="BZ1132" s="62"/>
      <c r="CA1132" s="62"/>
      <c r="CB1132" s="62"/>
      <c r="CC1132" s="62"/>
      <c r="CD1132" s="62"/>
      <c r="CE1132" s="62"/>
      <c r="CF1132" s="62"/>
      <c r="CG1132" s="62"/>
      <c r="CH1132" s="62"/>
      <c r="CI1132" s="62"/>
      <c r="CJ1132" s="62"/>
      <c r="CK1132" s="62"/>
      <c r="CL1132" s="62"/>
    </row>
    <row r="1133" spans="1:90" s="361" customFormat="1" ht="15" customHeight="1">
      <c r="A1133" s="583"/>
      <c r="B1133" s="579"/>
      <c r="C1133" s="580"/>
      <c r="D1133" s="579"/>
      <c r="E1133" s="580"/>
      <c r="F1133" s="519"/>
      <c r="G1133" s="13">
        <v>56</v>
      </c>
      <c r="H1133" s="296"/>
      <c r="I1133" s="6">
        <v>3850</v>
      </c>
      <c r="J1133" s="6">
        <f t="shared" si="279"/>
        <v>0</v>
      </c>
      <c r="K1133" s="332">
        <f>Итого!$B$17</f>
        <v>0</v>
      </c>
      <c r="L1133" s="8">
        <f t="shared" si="277"/>
        <v>3850</v>
      </c>
      <c r="M1133" s="8">
        <f t="shared" si="278"/>
        <v>0</v>
      </c>
      <c r="N1133" s="62"/>
      <c r="O1133" s="62"/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2"/>
      <c r="AC1133" s="62"/>
      <c r="AD1133" s="62"/>
      <c r="AE1133" s="62"/>
      <c r="AF1133" s="62"/>
      <c r="AG1133" s="62"/>
      <c r="AH1133" s="62"/>
      <c r="AI1133" s="62"/>
      <c r="AJ1133" s="62"/>
      <c r="AK1133" s="62"/>
      <c r="AL1133" s="62"/>
      <c r="AM1133" s="62"/>
      <c r="AN1133" s="62"/>
      <c r="AO1133" s="62"/>
      <c r="AP1133" s="62"/>
      <c r="AQ1133" s="62"/>
      <c r="AR1133" s="62"/>
      <c r="AS1133" s="62"/>
      <c r="AT1133" s="62"/>
      <c r="AU1133" s="62"/>
      <c r="AV1133" s="62"/>
      <c r="AW1133" s="62"/>
      <c r="AX1133" s="62"/>
      <c r="AY1133" s="62"/>
      <c r="AZ1133" s="62"/>
      <c r="BA1133" s="62"/>
      <c r="BB1133" s="62"/>
      <c r="BC1133" s="62"/>
      <c r="BD1133" s="62"/>
      <c r="BE1133" s="62"/>
      <c r="BF1133" s="62"/>
      <c r="BG1133" s="62"/>
      <c r="BH1133" s="62"/>
      <c r="BI1133" s="62"/>
      <c r="BJ1133" s="62"/>
      <c r="BK1133" s="62"/>
      <c r="BL1133" s="62"/>
      <c r="BM1133" s="62"/>
      <c r="BN1133" s="62"/>
      <c r="BO1133" s="62"/>
      <c r="BP1133" s="62"/>
      <c r="BQ1133" s="62"/>
      <c r="BR1133" s="62"/>
      <c r="BS1133" s="62"/>
      <c r="BT1133" s="62"/>
      <c r="BU1133" s="62"/>
      <c r="BV1133" s="62"/>
      <c r="BW1133" s="62"/>
      <c r="BX1133" s="62"/>
      <c r="BY1133" s="62"/>
      <c r="BZ1133" s="62"/>
      <c r="CA1133" s="62"/>
      <c r="CB1133" s="62"/>
      <c r="CC1133" s="62"/>
      <c r="CD1133" s="62"/>
      <c r="CE1133" s="62"/>
      <c r="CF1133" s="62"/>
      <c r="CG1133" s="62"/>
      <c r="CH1133" s="62"/>
      <c r="CI1133" s="62"/>
      <c r="CJ1133" s="62"/>
      <c r="CK1133" s="62"/>
      <c r="CL1133" s="62"/>
    </row>
    <row r="1134" spans="1:90" s="361" customFormat="1" ht="15" customHeight="1">
      <c r="A1134" s="506" t="s">
        <v>783</v>
      </c>
      <c r="B1134" s="575" t="s">
        <v>794</v>
      </c>
      <c r="C1134" s="576"/>
      <c r="D1134" s="575" t="s">
        <v>580</v>
      </c>
      <c r="E1134" s="576"/>
      <c r="F1134" s="581"/>
      <c r="G1134" s="5"/>
      <c r="H1134" s="253">
        <f>SUM(H1135:H1146)</f>
        <v>0</v>
      </c>
      <c r="I1134" s="5"/>
      <c r="J1134" s="5">
        <f>SUM(J1135:J1146)</f>
        <v>0</v>
      </c>
      <c r="K1134" s="68"/>
      <c r="L1134" s="10"/>
      <c r="M1134" s="7">
        <f>SUM(M1135:M1146)</f>
        <v>0</v>
      </c>
      <c r="N1134" s="62"/>
      <c r="O1134" s="62"/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2"/>
      <c r="AC1134" s="62"/>
      <c r="AD1134" s="62"/>
      <c r="AE1134" s="62"/>
      <c r="AF1134" s="62"/>
      <c r="AG1134" s="62"/>
      <c r="AH1134" s="62"/>
      <c r="AI1134" s="62"/>
      <c r="AJ1134" s="62"/>
      <c r="AK1134" s="62"/>
      <c r="AL1134" s="62"/>
      <c r="AM1134" s="62"/>
      <c r="AN1134" s="62"/>
      <c r="AO1134" s="62"/>
      <c r="AP1134" s="62"/>
      <c r="AQ1134" s="62"/>
      <c r="AR1134" s="62"/>
      <c r="AS1134" s="62"/>
      <c r="AT1134" s="62"/>
      <c r="AU1134" s="62"/>
      <c r="AV1134" s="62"/>
      <c r="AW1134" s="62"/>
      <c r="AX1134" s="62"/>
      <c r="AY1134" s="62"/>
      <c r="AZ1134" s="62"/>
      <c r="BA1134" s="62"/>
      <c r="BB1134" s="62"/>
      <c r="BC1134" s="62"/>
      <c r="BD1134" s="62"/>
      <c r="BE1134" s="62"/>
      <c r="BF1134" s="62"/>
      <c r="BG1134" s="62"/>
      <c r="BH1134" s="62"/>
      <c r="BI1134" s="62"/>
      <c r="BJ1134" s="62"/>
      <c r="BK1134" s="62"/>
      <c r="BL1134" s="62"/>
      <c r="BM1134" s="62"/>
      <c r="BN1134" s="62"/>
      <c r="BO1134" s="62"/>
      <c r="BP1134" s="62"/>
      <c r="BQ1134" s="62"/>
      <c r="BR1134" s="62"/>
      <c r="BS1134" s="62"/>
      <c r="BT1134" s="62"/>
      <c r="BU1134" s="62"/>
      <c r="BV1134" s="62"/>
      <c r="BW1134" s="62"/>
      <c r="BX1134" s="62"/>
      <c r="BY1134" s="62"/>
      <c r="BZ1134" s="62"/>
      <c r="CA1134" s="62"/>
      <c r="CB1134" s="62"/>
      <c r="CC1134" s="62"/>
      <c r="CD1134" s="62"/>
      <c r="CE1134" s="62"/>
      <c r="CF1134" s="62"/>
      <c r="CG1134" s="62"/>
      <c r="CH1134" s="62"/>
      <c r="CI1134" s="62"/>
      <c r="CJ1134" s="62"/>
      <c r="CK1134" s="62"/>
      <c r="CL1134" s="62"/>
    </row>
    <row r="1135" spans="1:90" s="361" customFormat="1" ht="15" customHeight="1">
      <c r="A1135" s="582"/>
      <c r="B1135" s="577"/>
      <c r="C1135" s="578"/>
      <c r="D1135" s="577"/>
      <c r="E1135" s="578"/>
      <c r="F1135" s="510"/>
      <c r="G1135" s="13">
        <v>34</v>
      </c>
      <c r="H1135" s="296"/>
      <c r="I1135" s="6">
        <v>3850</v>
      </c>
      <c r="J1135" s="6">
        <f>I1135*H1135</f>
        <v>0</v>
      </c>
      <c r="K1135" s="332">
        <f>Итого!$B$17</f>
        <v>0</v>
      </c>
      <c r="L1135" s="8">
        <f t="shared" ref="L1135:L1146" si="280">PRODUCT(I1135,1-K1135)</f>
        <v>3850</v>
      </c>
      <c r="M1135" s="8">
        <f t="shared" ref="M1135:M1146" si="281">L1135*H1135</f>
        <v>0</v>
      </c>
      <c r="N1135" s="62"/>
      <c r="O1135" s="62"/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2"/>
      <c r="AC1135" s="62"/>
      <c r="AD1135" s="62"/>
      <c r="AE1135" s="62"/>
      <c r="AF1135" s="62"/>
      <c r="AG1135" s="62"/>
      <c r="AH1135" s="62"/>
      <c r="AI1135" s="62"/>
      <c r="AJ1135" s="62"/>
      <c r="AK1135" s="62"/>
      <c r="AL1135" s="62"/>
      <c r="AM1135" s="62"/>
      <c r="AN1135" s="62"/>
      <c r="AO1135" s="62"/>
      <c r="AP1135" s="62"/>
      <c r="AQ1135" s="62"/>
      <c r="AR1135" s="62"/>
      <c r="AS1135" s="62"/>
      <c r="AT1135" s="62"/>
      <c r="AU1135" s="62"/>
      <c r="AV1135" s="62"/>
      <c r="AW1135" s="62"/>
      <c r="AX1135" s="62"/>
      <c r="AY1135" s="62"/>
      <c r="AZ1135" s="62"/>
      <c r="BA1135" s="62"/>
      <c r="BB1135" s="62"/>
      <c r="BC1135" s="62"/>
      <c r="BD1135" s="62"/>
      <c r="BE1135" s="62"/>
      <c r="BF1135" s="62"/>
      <c r="BG1135" s="62"/>
      <c r="BH1135" s="62"/>
      <c r="BI1135" s="62"/>
      <c r="BJ1135" s="62"/>
      <c r="BK1135" s="62"/>
      <c r="BL1135" s="62"/>
      <c r="BM1135" s="62"/>
      <c r="BN1135" s="62"/>
      <c r="BO1135" s="62"/>
      <c r="BP1135" s="62"/>
      <c r="BQ1135" s="62"/>
      <c r="BR1135" s="62"/>
      <c r="BS1135" s="62"/>
      <c r="BT1135" s="62"/>
      <c r="BU1135" s="62"/>
      <c r="BV1135" s="62"/>
      <c r="BW1135" s="62"/>
      <c r="BX1135" s="62"/>
      <c r="BY1135" s="62"/>
      <c r="BZ1135" s="62"/>
      <c r="CA1135" s="62"/>
      <c r="CB1135" s="62"/>
      <c r="CC1135" s="62"/>
      <c r="CD1135" s="62"/>
      <c r="CE1135" s="62"/>
      <c r="CF1135" s="62"/>
      <c r="CG1135" s="62"/>
      <c r="CH1135" s="62"/>
      <c r="CI1135" s="62"/>
      <c r="CJ1135" s="62"/>
      <c r="CK1135" s="62"/>
      <c r="CL1135" s="62"/>
    </row>
    <row r="1136" spans="1:90" s="361" customFormat="1" ht="15" customHeight="1">
      <c r="A1136" s="582"/>
      <c r="B1136" s="577"/>
      <c r="C1136" s="578"/>
      <c r="D1136" s="577"/>
      <c r="E1136" s="578"/>
      <c r="F1136" s="510"/>
      <c r="G1136" s="13">
        <v>36</v>
      </c>
      <c r="H1136" s="296"/>
      <c r="I1136" s="6">
        <v>3850</v>
      </c>
      <c r="J1136" s="6">
        <f t="shared" ref="J1136:J1146" si="282">I1136*H1136</f>
        <v>0</v>
      </c>
      <c r="K1136" s="332">
        <f>Итого!$B$17</f>
        <v>0</v>
      </c>
      <c r="L1136" s="8">
        <f t="shared" si="280"/>
        <v>3850</v>
      </c>
      <c r="M1136" s="8">
        <f t="shared" si="281"/>
        <v>0</v>
      </c>
      <c r="N1136" s="62"/>
      <c r="O1136" s="62"/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2"/>
      <c r="AC1136" s="62"/>
      <c r="AD1136" s="62"/>
      <c r="AE1136" s="62"/>
      <c r="AF1136" s="62"/>
      <c r="AG1136" s="62"/>
      <c r="AH1136" s="62"/>
      <c r="AI1136" s="62"/>
      <c r="AJ1136" s="62"/>
      <c r="AK1136" s="62"/>
      <c r="AL1136" s="62"/>
      <c r="AM1136" s="62"/>
      <c r="AN1136" s="62"/>
      <c r="AO1136" s="62"/>
      <c r="AP1136" s="62"/>
      <c r="AQ1136" s="62"/>
      <c r="AR1136" s="62"/>
      <c r="AS1136" s="62"/>
      <c r="AT1136" s="62"/>
      <c r="AU1136" s="62"/>
      <c r="AV1136" s="62"/>
      <c r="AW1136" s="62"/>
      <c r="AX1136" s="62"/>
      <c r="AY1136" s="62"/>
      <c r="AZ1136" s="62"/>
      <c r="BA1136" s="62"/>
      <c r="BB1136" s="62"/>
      <c r="BC1136" s="62"/>
      <c r="BD1136" s="62"/>
      <c r="BE1136" s="62"/>
      <c r="BF1136" s="62"/>
      <c r="BG1136" s="62"/>
      <c r="BH1136" s="62"/>
      <c r="BI1136" s="62"/>
      <c r="BJ1136" s="62"/>
      <c r="BK1136" s="62"/>
      <c r="BL1136" s="62"/>
      <c r="BM1136" s="62"/>
      <c r="BN1136" s="62"/>
      <c r="BO1136" s="62"/>
      <c r="BP1136" s="62"/>
      <c r="BQ1136" s="62"/>
      <c r="BR1136" s="62"/>
      <c r="BS1136" s="62"/>
      <c r="BT1136" s="62"/>
      <c r="BU1136" s="62"/>
      <c r="BV1136" s="62"/>
      <c r="BW1136" s="62"/>
      <c r="BX1136" s="62"/>
      <c r="BY1136" s="62"/>
      <c r="BZ1136" s="62"/>
      <c r="CA1136" s="62"/>
      <c r="CB1136" s="62"/>
      <c r="CC1136" s="62"/>
      <c r="CD1136" s="62"/>
      <c r="CE1136" s="62"/>
      <c r="CF1136" s="62"/>
      <c r="CG1136" s="62"/>
      <c r="CH1136" s="62"/>
      <c r="CI1136" s="62"/>
      <c r="CJ1136" s="62"/>
      <c r="CK1136" s="62"/>
      <c r="CL1136" s="62"/>
    </row>
    <row r="1137" spans="1:90" s="361" customFormat="1" ht="15" customHeight="1">
      <c r="A1137" s="582"/>
      <c r="B1137" s="577"/>
      <c r="C1137" s="578"/>
      <c r="D1137" s="577"/>
      <c r="E1137" s="578"/>
      <c r="F1137" s="510"/>
      <c r="G1137" s="13">
        <v>38</v>
      </c>
      <c r="H1137" s="296"/>
      <c r="I1137" s="6">
        <v>3850</v>
      </c>
      <c r="J1137" s="6">
        <f t="shared" si="282"/>
        <v>0</v>
      </c>
      <c r="K1137" s="332">
        <f>Итого!$B$17</f>
        <v>0</v>
      </c>
      <c r="L1137" s="8">
        <f t="shared" si="280"/>
        <v>3850</v>
      </c>
      <c r="M1137" s="8">
        <f t="shared" si="281"/>
        <v>0</v>
      </c>
      <c r="N1137" s="62"/>
      <c r="O1137" s="62"/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2"/>
      <c r="AC1137" s="62"/>
      <c r="AD1137" s="62"/>
      <c r="AE1137" s="62"/>
      <c r="AF1137" s="62"/>
      <c r="AG1137" s="62"/>
      <c r="AH1137" s="62"/>
      <c r="AI1137" s="62"/>
      <c r="AJ1137" s="62"/>
      <c r="AK1137" s="62"/>
      <c r="AL1137" s="62"/>
      <c r="AM1137" s="62"/>
      <c r="AN1137" s="62"/>
      <c r="AO1137" s="62"/>
      <c r="AP1137" s="62"/>
      <c r="AQ1137" s="62"/>
      <c r="AR1137" s="62"/>
      <c r="AS1137" s="62"/>
      <c r="AT1137" s="62"/>
      <c r="AU1137" s="62"/>
      <c r="AV1137" s="62"/>
      <c r="AW1137" s="62"/>
      <c r="AX1137" s="62"/>
      <c r="AY1137" s="62"/>
      <c r="AZ1137" s="62"/>
      <c r="BA1137" s="62"/>
      <c r="BB1137" s="62"/>
      <c r="BC1137" s="62"/>
      <c r="BD1137" s="62"/>
      <c r="BE1137" s="62"/>
      <c r="BF1137" s="62"/>
      <c r="BG1137" s="62"/>
      <c r="BH1137" s="62"/>
      <c r="BI1137" s="62"/>
      <c r="BJ1137" s="62"/>
      <c r="BK1137" s="62"/>
      <c r="BL1137" s="62"/>
      <c r="BM1137" s="62"/>
      <c r="BN1137" s="62"/>
      <c r="BO1137" s="62"/>
      <c r="BP1137" s="62"/>
      <c r="BQ1137" s="62"/>
      <c r="BR1137" s="62"/>
      <c r="BS1137" s="62"/>
      <c r="BT1137" s="62"/>
      <c r="BU1137" s="62"/>
      <c r="BV1137" s="62"/>
      <c r="BW1137" s="62"/>
      <c r="BX1137" s="62"/>
      <c r="BY1137" s="62"/>
      <c r="BZ1137" s="62"/>
      <c r="CA1137" s="62"/>
      <c r="CB1137" s="62"/>
      <c r="CC1137" s="62"/>
      <c r="CD1137" s="62"/>
      <c r="CE1137" s="62"/>
      <c r="CF1137" s="62"/>
      <c r="CG1137" s="62"/>
      <c r="CH1137" s="62"/>
      <c r="CI1137" s="62"/>
      <c r="CJ1137" s="62"/>
      <c r="CK1137" s="62"/>
      <c r="CL1137" s="62"/>
    </row>
    <row r="1138" spans="1:90" s="361" customFormat="1" ht="15" customHeight="1">
      <c r="A1138" s="582"/>
      <c r="B1138" s="577"/>
      <c r="C1138" s="578"/>
      <c r="D1138" s="577"/>
      <c r="E1138" s="578"/>
      <c r="F1138" s="510"/>
      <c r="G1138" s="13">
        <v>40</v>
      </c>
      <c r="H1138" s="296"/>
      <c r="I1138" s="6">
        <v>3850</v>
      </c>
      <c r="J1138" s="6">
        <f t="shared" si="282"/>
        <v>0</v>
      </c>
      <c r="K1138" s="332">
        <f>Итого!$B$17</f>
        <v>0</v>
      </c>
      <c r="L1138" s="8">
        <f t="shared" si="280"/>
        <v>3850</v>
      </c>
      <c r="M1138" s="8">
        <f t="shared" si="281"/>
        <v>0</v>
      </c>
      <c r="N1138" s="62"/>
      <c r="O1138" s="62"/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62"/>
      <c r="AC1138" s="62"/>
      <c r="AD1138" s="62"/>
      <c r="AE1138" s="62"/>
      <c r="AF1138" s="62"/>
      <c r="AG1138" s="62"/>
      <c r="AH1138" s="62"/>
      <c r="AI1138" s="62"/>
      <c r="AJ1138" s="62"/>
      <c r="AK1138" s="62"/>
      <c r="AL1138" s="62"/>
      <c r="AM1138" s="62"/>
      <c r="AN1138" s="62"/>
      <c r="AO1138" s="62"/>
      <c r="AP1138" s="62"/>
      <c r="AQ1138" s="62"/>
      <c r="AR1138" s="62"/>
      <c r="AS1138" s="62"/>
      <c r="AT1138" s="62"/>
      <c r="AU1138" s="62"/>
      <c r="AV1138" s="62"/>
      <c r="AW1138" s="62"/>
      <c r="AX1138" s="62"/>
      <c r="AY1138" s="62"/>
      <c r="AZ1138" s="62"/>
      <c r="BA1138" s="62"/>
      <c r="BB1138" s="62"/>
      <c r="BC1138" s="62"/>
      <c r="BD1138" s="62"/>
      <c r="BE1138" s="62"/>
      <c r="BF1138" s="62"/>
      <c r="BG1138" s="62"/>
      <c r="BH1138" s="62"/>
      <c r="BI1138" s="62"/>
      <c r="BJ1138" s="62"/>
      <c r="BK1138" s="62"/>
      <c r="BL1138" s="62"/>
      <c r="BM1138" s="62"/>
      <c r="BN1138" s="62"/>
      <c r="BO1138" s="62"/>
      <c r="BP1138" s="62"/>
      <c r="BQ1138" s="62"/>
      <c r="BR1138" s="62"/>
      <c r="BS1138" s="62"/>
      <c r="BT1138" s="62"/>
      <c r="BU1138" s="62"/>
      <c r="BV1138" s="62"/>
      <c r="BW1138" s="62"/>
      <c r="BX1138" s="62"/>
      <c r="BY1138" s="62"/>
      <c r="BZ1138" s="62"/>
      <c r="CA1138" s="62"/>
      <c r="CB1138" s="62"/>
      <c r="CC1138" s="62"/>
      <c r="CD1138" s="62"/>
      <c r="CE1138" s="62"/>
      <c r="CF1138" s="62"/>
      <c r="CG1138" s="62"/>
      <c r="CH1138" s="62"/>
      <c r="CI1138" s="62"/>
      <c r="CJ1138" s="62"/>
      <c r="CK1138" s="62"/>
      <c r="CL1138" s="62"/>
    </row>
    <row r="1139" spans="1:90" s="361" customFormat="1" ht="15" customHeight="1">
      <c r="A1139" s="582"/>
      <c r="B1139" s="577"/>
      <c r="C1139" s="578"/>
      <c r="D1139" s="577"/>
      <c r="E1139" s="578"/>
      <c r="F1139" s="510"/>
      <c r="G1139" s="13">
        <v>42</v>
      </c>
      <c r="H1139" s="296"/>
      <c r="I1139" s="6">
        <v>3850</v>
      </c>
      <c r="J1139" s="6">
        <f t="shared" si="282"/>
        <v>0</v>
      </c>
      <c r="K1139" s="332">
        <f>Итого!$B$17</f>
        <v>0</v>
      </c>
      <c r="L1139" s="8">
        <f t="shared" si="280"/>
        <v>3850</v>
      </c>
      <c r="M1139" s="8">
        <f t="shared" si="281"/>
        <v>0</v>
      </c>
      <c r="N1139" s="62"/>
      <c r="O1139" s="62"/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62"/>
      <c r="AC1139" s="62"/>
      <c r="AD1139" s="62"/>
      <c r="AE1139" s="62"/>
      <c r="AF1139" s="62"/>
      <c r="AG1139" s="62"/>
      <c r="AH1139" s="62"/>
      <c r="AI1139" s="62"/>
      <c r="AJ1139" s="62"/>
      <c r="AK1139" s="62"/>
      <c r="AL1139" s="62"/>
      <c r="AM1139" s="62"/>
      <c r="AN1139" s="62"/>
      <c r="AO1139" s="62"/>
      <c r="AP1139" s="62"/>
      <c r="AQ1139" s="62"/>
      <c r="AR1139" s="62"/>
      <c r="AS1139" s="62"/>
      <c r="AT1139" s="62"/>
      <c r="AU1139" s="62"/>
      <c r="AV1139" s="62"/>
      <c r="AW1139" s="62"/>
      <c r="AX1139" s="62"/>
      <c r="AY1139" s="62"/>
      <c r="AZ1139" s="62"/>
      <c r="BA1139" s="62"/>
      <c r="BB1139" s="62"/>
      <c r="BC1139" s="62"/>
      <c r="BD1139" s="62"/>
      <c r="BE1139" s="62"/>
      <c r="BF1139" s="62"/>
      <c r="BG1139" s="62"/>
      <c r="BH1139" s="62"/>
      <c r="BI1139" s="62"/>
      <c r="BJ1139" s="62"/>
      <c r="BK1139" s="62"/>
      <c r="BL1139" s="62"/>
      <c r="BM1139" s="62"/>
      <c r="BN1139" s="62"/>
      <c r="BO1139" s="62"/>
      <c r="BP1139" s="62"/>
      <c r="BQ1139" s="62"/>
      <c r="BR1139" s="62"/>
      <c r="BS1139" s="62"/>
      <c r="BT1139" s="62"/>
      <c r="BU1139" s="62"/>
      <c r="BV1139" s="62"/>
      <c r="BW1139" s="62"/>
      <c r="BX1139" s="62"/>
      <c r="BY1139" s="62"/>
      <c r="BZ1139" s="62"/>
      <c r="CA1139" s="62"/>
      <c r="CB1139" s="62"/>
      <c r="CC1139" s="62"/>
      <c r="CD1139" s="62"/>
      <c r="CE1139" s="62"/>
      <c r="CF1139" s="62"/>
      <c r="CG1139" s="62"/>
      <c r="CH1139" s="62"/>
      <c r="CI1139" s="62"/>
      <c r="CJ1139" s="62"/>
      <c r="CK1139" s="62"/>
      <c r="CL1139" s="62"/>
    </row>
    <row r="1140" spans="1:90" s="361" customFormat="1" ht="15" customHeight="1">
      <c r="A1140" s="582"/>
      <c r="B1140" s="577"/>
      <c r="C1140" s="578"/>
      <c r="D1140" s="577"/>
      <c r="E1140" s="578"/>
      <c r="F1140" s="510"/>
      <c r="G1140" s="13">
        <v>44</v>
      </c>
      <c r="H1140" s="296"/>
      <c r="I1140" s="6">
        <v>3850</v>
      </c>
      <c r="J1140" s="6">
        <f t="shared" si="282"/>
        <v>0</v>
      </c>
      <c r="K1140" s="332">
        <f>Итого!$B$17</f>
        <v>0</v>
      </c>
      <c r="L1140" s="8">
        <f t="shared" si="280"/>
        <v>3850</v>
      </c>
      <c r="M1140" s="8">
        <f t="shared" si="281"/>
        <v>0</v>
      </c>
      <c r="N1140" s="62"/>
      <c r="O1140" s="62"/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62"/>
      <c r="AC1140" s="62"/>
      <c r="AD1140" s="62"/>
      <c r="AE1140" s="62"/>
      <c r="AF1140" s="62"/>
      <c r="AG1140" s="62"/>
      <c r="AH1140" s="62"/>
      <c r="AI1140" s="62"/>
      <c r="AJ1140" s="62"/>
      <c r="AK1140" s="62"/>
      <c r="AL1140" s="62"/>
      <c r="AM1140" s="62"/>
      <c r="AN1140" s="62"/>
      <c r="AO1140" s="62"/>
      <c r="AP1140" s="62"/>
      <c r="AQ1140" s="62"/>
      <c r="AR1140" s="62"/>
      <c r="AS1140" s="62"/>
      <c r="AT1140" s="62"/>
      <c r="AU1140" s="62"/>
      <c r="AV1140" s="62"/>
      <c r="AW1140" s="62"/>
      <c r="AX1140" s="62"/>
      <c r="AY1140" s="62"/>
      <c r="AZ1140" s="62"/>
      <c r="BA1140" s="62"/>
      <c r="BB1140" s="62"/>
      <c r="BC1140" s="62"/>
      <c r="BD1140" s="62"/>
      <c r="BE1140" s="62"/>
      <c r="BF1140" s="62"/>
      <c r="BG1140" s="62"/>
      <c r="BH1140" s="62"/>
      <c r="BI1140" s="62"/>
      <c r="BJ1140" s="62"/>
      <c r="BK1140" s="62"/>
      <c r="BL1140" s="62"/>
      <c r="BM1140" s="62"/>
      <c r="BN1140" s="62"/>
      <c r="BO1140" s="62"/>
      <c r="BP1140" s="62"/>
      <c r="BQ1140" s="62"/>
      <c r="BR1140" s="62"/>
      <c r="BS1140" s="62"/>
      <c r="BT1140" s="62"/>
      <c r="BU1140" s="62"/>
      <c r="BV1140" s="62"/>
      <c r="BW1140" s="62"/>
      <c r="BX1140" s="62"/>
      <c r="BY1140" s="62"/>
      <c r="BZ1140" s="62"/>
      <c r="CA1140" s="62"/>
      <c r="CB1140" s="62"/>
      <c r="CC1140" s="62"/>
      <c r="CD1140" s="62"/>
      <c r="CE1140" s="62"/>
      <c r="CF1140" s="62"/>
      <c r="CG1140" s="62"/>
      <c r="CH1140" s="62"/>
      <c r="CI1140" s="62"/>
      <c r="CJ1140" s="62"/>
      <c r="CK1140" s="62"/>
      <c r="CL1140" s="62"/>
    </row>
    <row r="1141" spans="1:90" s="361" customFormat="1" ht="15" customHeight="1">
      <c r="A1141" s="582"/>
      <c r="B1141" s="577"/>
      <c r="C1141" s="578"/>
      <c r="D1141" s="577"/>
      <c r="E1141" s="578"/>
      <c r="F1141" s="510"/>
      <c r="G1141" s="13">
        <v>46</v>
      </c>
      <c r="H1141" s="296"/>
      <c r="I1141" s="6">
        <v>3850</v>
      </c>
      <c r="J1141" s="6">
        <f t="shared" si="282"/>
        <v>0</v>
      </c>
      <c r="K1141" s="332">
        <f>Итого!$B$17</f>
        <v>0</v>
      </c>
      <c r="L1141" s="8">
        <f t="shared" si="280"/>
        <v>3850</v>
      </c>
      <c r="M1141" s="8">
        <f t="shared" si="281"/>
        <v>0</v>
      </c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2"/>
      <c r="AC1141" s="62"/>
      <c r="AD1141" s="62"/>
      <c r="AE1141" s="62"/>
      <c r="AF1141" s="62"/>
      <c r="AG1141" s="62"/>
      <c r="AH1141" s="62"/>
      <c r="AI1141" s="62"/>
      <c r="AJ1141" s="62"/>
      <c r="AK1141" s="62"/>
      <c r="AL1141" s="62"/>
      <c r="AM1141" s="62"/>
      <c r="AN1141" s="62"/>
      <c r="AO1141" s="62"/>
      <c r="AP1141" s="62"/>
      <c r="AQ1141" s="62"/>
      <c r="AR1141" s="62"/>
      <c r="AS1141" s="62"/>
      <c r="AT1141" s="62"/>
      <c r="AU1141" s="62"/>
      <c r="AV1141" s="62"/>
      <c r="AW1141" s="62"/>
      <c r="AX1141" s="62"/>
      <c r="AY1141" s="62"/>
      <c r="AZ1141" s="62"/>
      <c r="BA1141" s="62"/>
      <c r="BB1141" s="62"/>
      <c r="BC1141" s="62"/>
      <c r="BD1141" s="62"/>
      <c r="BE1141" s="62"/>
      <c r="BF1141" s="62"/>
      <c r="BG1141" s="62"/>
      <c r="BH1141" s="62"/>
      <c r="BI1141" s="62"/>
      <c r="BJ1141" s="62"/>
      <c r="BK1141" s="62"/>
      <c r="BL1141" s="62"/>
      <c r="BM1141" s="62"/>
      <c r="BN1141" s="62"/>
      <c r="BO1141" s="62"/>
      <c r="BP1141" s="62"/>
      <c r="BQ1141" s="62"/>
      <c r="BR1141" s="62"/>
      <c r="BS1141" s="62"/>
      <c r="BT1141" s="62"/>
      <c r="BU1141" s="62"/>
      <c r="BV1141" s="62"/>
      <c r="BW1141" s="62"/>
      <c r="BX1141" s="62"/>
      <c r="BY1141" s="62"/>
      <c r="BZ1141" s="62"/>
      <c r="CA1141" s="62"/>
      <c r="CB1141" s="62"/>
      <c r="CC1141" s="62"/>
      <c r="CD1141" s="62"/>
      <c r="CE1141" s="62"/>
      <c r="CF1141" s="62"/>
      <c r="CG1141" s="62"/>
      <c r="CH1141" s="62"/>
      <c r="CI1141" s="62"/>
      <c r="CJ1141" s="62"/>
      <c r="CK1141" s="62"/>
      <c r="CL1141" s="62"/>
    </row>
    <row r="1142" spans="1:90" s="361" customFormat="1" ht="15" customHeight="1">
      <c r="A1142" s="582"/>
      <c r="B1142" s="577"/>
      <c r="C1142" s="578"/>
      <c r="D1142" s="577"/>
      <c r="E1142" s="578"/>
      <c r="F1142" s="510"/>
      <c r="G1142" s="13">
        <v>48</v>
      </c>
      <c r="H1142" s="296"/>
      <c r="I1142" s="6">
        <v>3850</v>
      </c>
      <c r="J1142" s="6">
        <f t="shared" si="282"/>
        <v>0</v>
      </c>
      <c r="K1142" s="332">
        <f>Итого!$B$17</f>
        <v>0</v>
      </c>
      <c r="L1142" s="8">
        <f t="shared" si="280"/>
        <v>3850</v>
      </c>
      <c r="M1142" s="8">
        <f t="shared" si="281"/>
        <v>0</v>
      </c>
      <c r="N1142" s="62"/>
      <c r="O1142" s="62"/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62"/>
      <c r="AC1142" s="62"/>
      <c r="AD1142" s="62"/>
      <c r="AE1142" s="62"/>
      <c r="AF1142" s="62"/>
      <c r="AG1142" s="62"/>
      <c r="AH1142" s="62"/>
      <c r="AI1142" s="62"/>
      <c r="AJ1142" s="62"/>
      <c r="AK1142" s="62"/>
      <c r="AL1142" s="62"/>
      <c r="AM1142" s="62"/>
      <c r="AN1142" s="62"/>
      <c r="AO1142" s="62"/>
      <c r="AP1142" s="62"/>
      <c r="AQ1142" s="62"/>
      <c r="AR1142" s="62"/>
      <c r="AS1142" s="62"/>
      <c r="AT1142" s="62"/>
      <c r="AU1142" s="62"/>
      <c r="AV1142" s="62"/>
      <c r="AW1142" s="62"/>
      <c r="AX1142" s="62"/>
      <c r="AY1142" s="62"/>
      <c r="AZ1142" s="62"/>
      <c r="BA1142" s="62"/>
      <c r="BB1142" s="62"/>
      <c r="BC1142" s="62"/>
      <c r="BD1142" s="62"/>
      <c r="BE1142" s="62"/>
      <c r="BF1142" s="62"/>
      <c r="BG1142" s="62"/>
      <c r="BH1142" s="62"/>
      <c r="BI1142" s="62"/>
      <c r="BJ1142" s="62"/>
      <c r="BK1142" s="62"/>
      <c r="BL1142" s="62"/>
      <c r="BM1142" s="62"/>
      <c r="BN1142" s="62"/>
      <c r="BO1142" s="62"/>
      <c r="BP1142" s="62"/>
      <c r="BQ1142" s="62"/>
      <c r="BR1142" s="62"/>
      <c r="BS1142" s="62"/>
      <c r="BT1142" s="62"/>
      <c r="BU1142" s="62"/>
      <c r="BV1142" s="62"/>
      <c r="BW1142" s="62"/>
      <c r="BX1142" s="62"/>
      <c r="BY1142" s="62"/>
      <c r="BZ1142" s="62"/>
      <c r="CA1142" s="62"/>
      <c r="CB1142" s="62"/>
      <c r="CC1142" s="62"/>
      <c r="CD1142" s="62"/>
      <c r="CE1142" s="62"/>
      <c r="CF1142" s="62"/>
      <c r="CG1142" s="62"/>
      <c r="CH1142" s="62"/>
      <c r="CI1142" s="62"/>
      <c r="CJ1142" s="62"/>
      <c r="CK1142" s="62"/>
      <c r="CL1142" s="62"/>
    </row>
    <row r="1143" spans="1:90" s="361" customFormat="1" ht="15" customHeight="1">
      <c r="A1143" s="582"/>
      <c r="B1143" s="577"/>
      <c r="C1143" s="578"/>
      <c r="D1143" s="577"/>
      <c r="E1143" s="578"/>
      <c r="F1143" s="510"/>
      <c r="G1143" s="13">
        <v>50</v>
      </c>
      <c r="H1143" s="296"/>
      <c r="I1143" s="6">
        <v>3850</v>
      </c>
      <c r="J1143" s="6">
        <f t="shared" si="282"/>
        <v>0</v>
      </c>
      <c r="K1143" s="332">
        <f>Итого!$B$17</f>
        <v>0</v>
      </c>
      <c r="L1143" s="8">
        <f t="shared" si="280"/>
        <v>3850</v>
      </c>
      <c r="M1143" s="8">
        <f t="shared" si="281"/>
        <v>0</v>
      </c>
      <c r="N1143" s="62"/>
      <c r="O1143" s="62"/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62"/>
      <c r="AC1143" s="62"/>
      <c r="AD1143" s="62"/>
      <c r="AE1143" s="62"/>
      <c r="AF1143" s="62"/>
      <c r="AG1143" s="62"/>
      <c r="AH1143" s="62"/>
      <c r="AI1143" s="62"/>
      <c r="AJ1143" s="62"/>
      <c r="AK1143" s="62"/>
      <c r="AL1143" s="62"/>
      <c r="AM1143" s="62"/>
      <c r="AN1143" s="62"/>
      <c r="AO1143" s="62"/>
      <c r="AP1143" s="62"/>
      <c r="AQ1143" s="62"/>
      <c r="AR1143" s="62"/>
      <c r="AS1143" s="62"/>
      <c r="AT1143" s="62"/>
      <c r="AU1143" s="62"/>
      <c r="AV1143" s="62"/>
      <c r="AW1143" s="62"/>
      <c r="AX1143" s="62"/>
      <c r="AY1143" s="62"/>
      <c r="AZ1143" s="62"/>
      <c r="BA1143" s="62"/>
      <c r="BB1143" s="62"/>
      <c r="BC1143" s="62"/>
      <c r="BD1143" s="62"/>
      <c r="BE1143" s="62"/>
      <c r="BF1143" s="62"/>
      <c r="BG1143" s="62"/>
      <c r="BH1143" s="62"/>
      <c r="BI1143" s="62"/>
      <c r="BJ1143" s="62"/>
      <c r="BK1143" s="62"/>
      <c r="BL1143" s="62"/>
      <c r="BM1143" s="62"/>
      <c r="BN1143" s="62"/>
      <c r="BO1143" s="62"/>
      <c r="BP1143" s="62"/>
      <c r="BQ1143" s="62"/>
      <c r="BR1143" s="62"/>
      <c r="BS1143" s="62"/>
      <c r="BT1143" s="62"/>
      <c r="BU1143" s="62"/>
      <c r="BV1143" s="62"/>
      <c r="BW1143" s="62"/>
      <c r="BX1143" s="62"/>
      <c r="BY1143" s="62"/>
      <c r="BZ1143" s="62"/>
      <c r="CA1143" s="62"/>
      <c r="CB1143" s="62"/>
      <c r="CC1143" s="62"/>
      <c r="CD1143" s="62"/>
      <c r="CE1143" s="62"/>
      <c r="CF1143" s="62"/>
      <c r="CG1143" s="62"/>
      <c r="CH1143" s="62"/>
      <c r="CI1143" s="62"/>
      <c r="CJ1143" s="62"/>
      <c r="CK1143" s="62"/>
      <c r="CL1143" s="62"/>
    </row>
    <row r="1144" spans="1:90" s="361" customFormat="1" ht="15" customHeight="1">
      <c r="A1144" s="582"/>
      <c r="B1144" s="577"/>
      <c r="C1144" s="578"/>
      <c r="D1144" s="577"/>
      <c r="E1144" s="578"/>
      <c r="F1144" s="510"/>
      <c r="G1144" s="13">
        <v>52</v>
      </c>
      <c r="H1144" s="296"/>
      <c r="I1144" s="6">
        <v>3850</v>
      </c>
      <c r="J1144" s="6">
        <f t="shared" si="282"/>
        <v>0</v>
      </c>
      <c r="K1144" s="332">
        <f>Итого!$B$17</f>
        <v>0</v>
      </c>
      <c r="L1144" s="8">
        <f t="shared" si="280"/>
        <v>3850</v>
      </c>
      <c r="M1144" s="8">
        <f t="shared" si="281"/>
        <v>0</v>
      </c>
      <c r="N1144" s="62"/>
      <c r="O1144" s="62"/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62"/>
      <c r="AC1144" s="62"/>
      <c r="AD1144" s="62"/>
      <c r="AE1144" s="62"/>
      <c r="AF1144" s="62"/>
      <c r="AG1144" s="62"/>
      <c r="AH1144" s="62"/>
      <c r="AI1144" s="62"/>
      <c r="AJ1144" s="62"/>
      <c r="AK1144" s="62"/>
      <c r="AL1144" s="62"/>
      <c r="AM1144" s="62"/>
      <c r="AN1144" s="62"/>
      <c r="AO1144" s="62"/>
      <c r="AP1144" s="62"/>
      <c r="AQ1144" s="62"/>
      <c r="AR1144" s="62"/>
      <c r="AS1144" s="62"/>
      <c r="AT1144" s="62"/>
      <c r="AU1144" s="62"/>
      <c r="AV1144" s="62"/>
      <c r="AW1144" s="62"/>
      <c r="AX1144" s="62"/>
      <c r="AY1144" s="62"/>
      <c r="AZ1144" s="62"/>
      <c r="BA1144" s="62"/>
      <c r="BB1144" s="62"/>
      <c r="BC1144" s="62"/>
      <c r="BD1144" s="62"/>
      <c r="BE1144" s="62"/>
      <c r="BF1144" s="62"/>
      <c r="BG1144" s="62"/>
      <c r="BH1144" s="62"/>
      <c r="BI1144" s="62"/>
      <c r="BJ1144" s="62"/>
      <c r="BK1144" s="62"/>
      <c r="BL1144" s="62"/>
      <c r="BM1144" s="62"/>
      <c r="BN1144" s="62"/>
      <c r="BO1144" s="62"/>
      <c r="BP1144" s="62"/>
      <c r="BQ1144" s="62"/>
      <c r="BR1144" s="62"/>
      <c r="BS1144" s="62"/>
      <c r="BT1144" s="62"/>
      <c r="BU1144" s="62"/>
      <c r="BV1144" s="62"/>
      <c r="BW1144" s="62"/>
      <c r="BX1144" s="62"/>
      <c r="BY1144" s="62"/>
      <c r="BZ1144" s="62"/>
      <c r="CA1144" s="62"/>
      <c r="CB1144" s="62"/>
      <c r="CC1144" s="62"/>
      <c r="CD1144" s="62"/>
      <c r="CE1144" s="62"/>
      <c r="CF1144" s="62"/>
      <c r="CG1144" s="62"/>
      <c r="CH1144" s="62"/>
      <c r="CI1144" s="62"/>
      <c r="CJ1144" s="62"/>
      <c r="CK1144" s="62"/>
      <c r="CL1144" s="62"/>
    </row>
    <row r="1145" spans="1:90" s="361" customFormat="1" ht="15" customHeight="1">
      <c r="A1145" s="582"/>
      <c r="B1145" s="577"/>
      <c r="C1145" s="578"/>
      <c r="D1145" s="577"/>
      <c r="E1145" s="578"/>
      <c r="F1145" s="510"/>
      <c r="G1145" s="13">
        <v>54</v>
      </c>
      <c r="H1145" s="296"/>
      <c r="I1145" s="6">
        <v>3850</v>
      </c>
      <c r="J1145" s="6">
        <f t="shared" si="282"/>
        <v>0</v>
      </c>
      <c r="K1145" s="332">
        <f>Итого!$B$17</f>
        <v>0</v>
      </c>
      <c r="L1145" s="8">
        <f t="shared" si="280"/>
        <v>3850</v>
      </c>
      <c r="M1145" s="8">
        <f t="shared" si="281"/>
        <v>0</v>
      </c>
      <c r="N1145" s="62"/>
      <c r="O1145" s="62"/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62"/>
      <c r="AC1145" s="62"/>
      <c r="AD1145" s="62"/>
      <c r="AE1145" s="62"/>
      <c r="AF1145" s="62"/>
      <c r="AG1145" s="62"/>
      <c r="AH1145" s="62"/>
      <c r="AI1145" s="62"/>
      <c r="AJ1145" s="62"/>
      <c r="AK1145" s="62"/>
      <c r="AL1145" s="62"/>
      <c r="AM1145" s="62"/>
      <c r="AN1145" s="62"/>
      <c r="AO1145" s="62"/>
      <c r="AP1145" s="62"/>
      <c r="AQ1145" s="62"/>
      <c r="AR1145" s="62"/>
      <c r="AS1145" s="62"/>
      <c r="AT1145" s="62"/>
      <c r="AU1145" s="62"/>
      <c r="AV1145" s="62"/>
      <c r="AW1145" s="62"/>
      <c r="AX1145" s="62"/>
      <c r="AY1145" s="62"/>
      <c r="AZ1145" s="62"/>
      <c r="BA1145" s="62"/>
      <c r="BB1145" s="62"/>
      <c r="BC1145" s="62"/>
      <c r="BD1145" s="62"/>
      <c r="BE1145" s="62"/>
      <c r="BF1145" s="62"/>
      <c r="BG1145" s="62"/>
      <c r="BH1145" s="62"/>
      <c r="BI1145" s="62"/>
      <c r="BJ1145" s="62"/>
      <c r="BK1145" s="62"/>
      <c r="BL1145" s="62"/>
      <c r="BM1145" s="62"/>
      <c r="BN1145" s="62"/>
      <c r="BO1145" s="62"/>
      <c r="BP1145" s="62"/>
      <c r="BQ1145" s="62"/>
      <c r="BR1145" s="62"/>
      <c r="BS1145" s="62"/>
      <c r="BT1145" s="62"/>
      <c r="BU1145" s="62"/>
      <c r="BV1145" s="62"/>
      <c r="BW1145" s="62"/>
      <c r="BX1145" s="62"/>
      <c r="BY1145" s="62"/>
      <c r="BZ1145" s="62"/>
      <c r="CA1145" s="62"/>
      <c r="CB1145" s="62"/>
      <c r="CC1145" s="62"/>
      <c r="CD1145" s="62"/>
      <c r="CE1145" s="62"/>
      <c r="CF1145" s="62"/>
      <c r="CG1145" s="62"/>
      <c r="CH1145" s="62"/>
      <c r="CI1145" s="62"/>
      <c r="CJ1145" s="62"/>
      <c r="CK1145" s="62"/>
      <c r="CL1145" s="62"/>
    </row>
    <row r="1146" spans="1:90" s="361" customFormat="1" ht="15" customHeight="1">
      <c r="A1146" s="583"/>
      <c r="B1146" s="579"/>
      <c r="C1146" s="580"/>
      <c r="D1146" s="579"/>
      <c r="E1146" s="580"/>
      <c r="F1146" s="519"/>
      <c r="G1146" s="13">
        <v>56</v>
      </c>
      <c r="H1146" s="296"/>
      <c r="I1146" s="6">
        <v>3850</v>
      </c>
      <c r="J1146" s="6">
        <f t="shared" si="282"/>
        <v>0</v>
      </c>
      <c r="K1146" s="332">
        <f>Итого!$B$17</f>
        <v>0</v>
      </c>
      <c r="L1146" s="8">
        <f t="shared" si="280"/>
        <v>3850</v>
      </c>
      <c r="M1146" s="8">
        <f t="shared" si="281"/>
        <v>0</v>
      </c>
      <c r="N1146" s="62"/>
      <c r="O1146" s="62"/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62"/>
      <c r="AC1146" s="62"/>
      <c r="AD1146" s="62"/>
      <c r="AE1146" s="62"/>
      <c r="AF1146" s="62"/>
      <c r="AG1146" s="62"/>
      <c r="AH1146" s="62"/>
      <c r="AI1146" s="62"/>
      <c r="AJ1146" s="62"/>
      <c r="AK1146" s="62"/>
      <c r="AL1146" s="62"/>
      <c r="AM1146" s="62"/>
      <c r="AN1146" s="62"/>
      <c r="AO1146" s="62"/>
      <c r="AP1146" s="62"/>
      <c r="AQ1146" s="62"/>
      <c r="AR1146" s="62"/>
      <c r="AS1146" s="62"/>
      <c r="AT1146" s="62"/>
      <c r="AU1146" s="62"/>
      <c r="AV1146" s="62"/>
      <c r="AW1146" s="62"/>
      <c r="AX1146" s="62"/>
      <c r="AY1146" s="62"/>
      <c r="AZ1146" s="62"/>
      <c r="BA1146" s="62"/>
      <c r="BB1146" s="62"/>
      <c r="BC1146" s="62"/>
      <c r="BD1146" s="62"/>
      <c r="BE1146" s="62"/>
      <c r="BF1146" s="62"/>
      <c r="BG1146" s="62"/>
      <c r="BH1146" s="62"/>
      <c r="BI1146" s="62"/>
      <c r="BJ1146" s="62"/>
      <c r="BK1146" s="62"/>
      <c r="BL1146" s="62"/>
      <c r="BM1146" s="62"/>
      <c r="BN1146" s="62"/>
      <c r="BO1146" s="62"/>
      <c r="BP1146" s="62"/>
      <c r="BQ1146" s="62"/>
      <c r="BR1146" s="62"/>
      <c r="BS1146" s="62"/>
      <c r="BT1146" s="62"/>
      <c r="BU1146" s="62"/>
      <c r="BV1146" s="62"/>
      <c r="BW1146" s="62"/>
      <c r="BX1146" s="62"/>
      <c r="BY1146" s="62"/>
      <c r="BZ1146" s="62"/>
      <c r="CA1146" s="62"/>
      <c r="CB1146" s="62"/>
      <c r="CC1146" s="62"/>
      <c r="CD1146" s="62"/>
      <c r="CE1146" s="62"/>
      <c r="CF1146" s="62"/>
      <c r="CG1146" s="62"/>
      <c r="CH1146" s="62"/>
      <c r="CI1146" s="62"/>
      <c r="CJ1146" s="62"/>
      <c r="CK1146" s="62"/>
      <c r="CL1146" s="62"/>
    </row>
    <row r="1147" spans="1:90" s="247" customFormat="1" ht="15" customHeight="1">
      <c r="A1147" s="506" t="s">
        <v>100</v>
      </c>
      <c r="B1147" s="575" t="s">
        <v>99</v>
      </c>
      <c r="C1147" s="576"/>
      <c r="D1147" s="575" t="s">
        <v>580</v>
      </c>
      <c r="E1147" s="576"/>
      <c r="F1147" s="581"/>
      <c r="G1147" s="5"/>
      <c r="H1147" s="253">
        <f>SUM(H1148:H1159)</f>
        <v>0</v>
      </c>
      <c r="I1147" s="5"/>
      <c r="J1147" s="5">
        <f>SUM(J1148:J1159)</f>
        <v>0</v>
      </c>
      <c r="K1147" s="68"/>
      <c r="L1147" s="10"/>
      <c r="M1147" s="7">
        <f>SUM(M1148:M1159)</f>
        <v>0</v>
      </c>
      <c r="N1147" s="62"/>
      <c r="O1147" s="62"/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2"/>
      <c r="AC1147" s="62"/>
      <c r="AD1147" s="62"/>
      <c r="AE1147" s="62"/>
      <c r="AF1147" s="62"/>
      <c r="AG1147" s="62"/>
      <c r="AH1147" s="62"/>
      <c r="AI1147" s="62"/>
      <c r="AJ1147" s="62"/>
      <c r="AK1147" s="62"/>
      <c r="AL1147" s="62"/>
      <c r="AM1147" s="62"/>
      <c r="AN1147" s="62"/>
      <c r="AO1147" s="62"/>
      <c r="AP1147" s="62"/>
      <c r="AQ1147" s="62"/>
      <c r="AR1147" s="62"/>
      <c r="AS1147" s="62"/>
      <c r="AT1147" s="62"/>
      <c r="AU1147" s="62"/>
      <c r="AV1147" s="62"/>
      <c r="AW1147" s="62"/>
      <c r="AX1147" s="62"/>
      <c r="AY1147" s="62"/>
      <c r="AZ1147" s="62"/>
      <c r="BA1147" s="62"/>
      <c r="BB1147" s="62"/>
      <c r="BC1147" s="62"/>
      <c r="BD1147" s="62"/>
      <c r="BE1147" s="62"/>
      <c r="BF1147" s="62"/>
      <c r="BG1147" s="62"/>
      <c r="BH1147" s="62"/>
      <c r="BI1147" s="62"/>
      <c r="BJ1147" s="62"/>
      <c r="BK1147" s="62"/>
      <c r="BL1147" s="62"/>
      <c r="BM1147" s="62"/>
      <c r="BN1147" s="62"/>
      <c r="BO1147" s="62"/>
      <c r="BP1147" s="62"/>
      <c r="BQ1147" s="62"/>
      <c r="BR1147" s="62"/>
      <c r="BS1147" s="62"/>
      <c r="BT1147" s="62"/>
      <c r="BU1147" s="62"/>
      <c r="BV1147" s="62"/>
      <c r="BW1147" s="62"/>
      <c r="BX1147" s="62"/>
      <c r="BY1147" s="62"/>
      <c r="BZ1147" s="62"/>
      <c r="CA1147" s="62"/>
      <c r="CB1147" s="62"/>
      <c r="CC1147" s="62"/>
      <c r="CD1147" s="62"/>
      <c r="CE1147" s="62"/>
      <c r="CF1147" s="62"/>
      <c r="CG1147" s="62"/>
      <c r="CH1147" s="62"/>
      <c r="CI1147" s="62"/>
      <c r="CJ1147" s="62"/>
      <c r="CK1147" s="62"/>
      <c r="CL1147" s="62"/>
    </row>
    <row r="1148" spans="1:90" s="247" customFormat="1" ht="15" customHeight="1">
      <c r="A1148" s="582"/>
      <c r="B1148" s="577"/>
      <c r="C1148" s="578"/>
      <c r="D1148" s="577"/>
      <c r="E1148" s="578"/>
      <c r="F1148" s="510"/>
      <c r="G1148" s="13">
        <v>34</v>
      </c>
      <c r="H1148" s="296"/>
      <c r="I1148" s="6">
        <v>3850</v>
      </c>
      <c r="J1148" s="6">
        <f>I1148*H1148</f>
        <v>0</v>
      </c>
      <c r="K1148" s="332">
        <f>Итого!$B$17</f>
        <v>0</v>
      </c>
      <c r="L1148" s="8">
        <f t="shared" ref="L1148:L1159" si="283">PRODUCT(I1148,1-K1148)</f>
        <v>3850</v>
      </c>
      <c r="M1148" s="8">
        <f t="shared" ref="M1148:M1159" si="284">L1148*H1148</f>
        <v>0</v>
      </c>
      <c r="N1148" s="62"/>
      <c r="O1148" s="62"/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2"/>
      <c r="AC1148" s="62"/>
      <c r="AD1148" s="62"/>
      <c r="AE1148" s="62"/>
      <c r="AF1148" s="62"/>
      <c r="AG1148" s="62"/>
      <c r="AH1148" s="62"/>
      <c r="AI1148" s="62"/>
      <c r="AJ1148" s="62"/>
      <c r="AK1148" s="62"/>
      <c r="AL1148" s="62"/>
      <c r="AM1148" s="62"/>
      <c r="AN1148" s="62"/>
      <c r="AO1148" s="62"/>
      <c r="AP1148" s="62"/>
      <c r="AQ1148" s="62"/>
      <c r="AR1148" s="62"/>
      <c r="AS1148" s="62"/>
      <c r="AT1148" s="62"/>
      <c r="AU1148" s="62"/>
      <c r="AV1148" s="62"/>
      <c r="AW1148" s="62"/>
      <c r="AX1148" s="62"/>
      <c r="AY1148" s="62"/>
      <c r="AZ1148" s="62"/>
      <c r="BA1148" s="62"/>
      <c r="BB1148" s="62"/>
      <c r="BC1148" s="62"/>
      <c r="BD1148" s="62"/>
      <c r="BE1148" s="62"/>
      <c r="BF1148" s="62"/>
      <c r="BG1148" s="62"/>
      <c r="BH1148" s="62"/>
      <c r="BI1148" s="62"/>
      <c r="BJ1148" s="62"/>
      <c r="BK1148" s="62"/>
      <c r="BL1148" s="62"/>
      <c r="BM1148" s="62"/>
      <c r="BN1148" s="62"/>
      <c r="BO1148" s="62"/>
      <c r="BP1148" s="62"/>
      <c r="BQ1148" s="62"/>
      <c r="BR1148" s="62"/>
      <c r="BS1148" s="62"/>
      <c r="BT1148" s="62"/>
      <c r="BU1148" s="62"/>
      <c r="BV1148" s="62"/>
      <c r="BW1148" s="62"/>
      <c r="BX1148" s="62"/>
      <c r="BY1148" s="62"/>
      <c r="BZ1148" s="62"/>
      <c r="CA1148" s="62"/>
      <c r="CB1148" s="62"/>
      <c r="CC1148" s="62"/>
      <c r="CD1148" s="62"/>
      <c r="CE1148" s="62"/>
      <c r="CF1148" s="62"/>
      <c r="CG1148" s="62"/>
      <c r="CH1148" s="62"/>
      <c r="CI1148" s="62"/>
      <c r="CJ1148" s="62"/>
      <c r="CK1148" s="62"/>
      <c r="CL1148" s="62"/>
    </row>
    <row r="1149" spans="1:90" s="247" customFormat="1" ht="15" customHeight="1">
      <c r="A1149" s="582"/>
      <c r="B1149" s="577"/>
      <c r="C1149" s="578"/>
      <c r="D1149" s="577"/>
      <c r="E1149" s="578"/>
      <c r="F1149" s="510"/>
      <c r="G1149" s="13">
        <v>36</v>
      </c>
      <c r="H1149" s="296"/>
      <c r="I1149" s="6">
        <v>3850</v>
      </c>
      <c r="J1149" s="6">
        <f t="shared" ref="J1149:J1159" si="285">I1149*H1149</f>
        <v>0</v>
      </c>
      <c r="K1149" s="332">
        <f>Итого!$B$17</f>
        <v>0</v>
      </c>
      <c r="L1149" s="8">
        <f t="shared" si="283"/>
        <v>3850</v>
      </c>
      <c r="M1149" s="8">
        <f t="shared" si="284"/>
        <v>0</v>
      </c>
      <c r="N1149" s="62"/>
      <c r="O1149" s="62"/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62"/>
      <c r="AC1149" s="62"/>
      <c r="AD1149" s="62"/>
      <c r="AE1149" s="62"/>
      <c r="AF1149" s="62"/>
      <c r="AG1149" s="62"/>
      <c r="AH1149" s="62"/>
      <c r="AI1149" s="62"/>
      <c r="AJ1149" s="62"/>
      <c r="AK1149" s="62"/>
      <c r="AL1149" s="62"/>
      <c r="AM1149" s="62"/>
      <c r="AN1149" s="62"/>
      <c r="AO1149" s="62"/>
      <c r="AP1149" s="62"/>
      <c r="AQ1149" s="62"/>
      <c r="AR1149" s="62"/>
      <c r="AS1149" s="62"/>
      <c r="AT1149" s="62"/>
      <c r="AU1149" s="62"/>
      <c r="AV1149" s="62"/>
      <c r="AW1149" s="62"/>
      <c r="AX1149" s="62"/>
      <c r="AY1149" s="62"/>
      <c r="AZ1149" s="62"/>
      <c r="BA1149" s="62"/>
      <c r="BB1149" s="62"/>
      <c r="BC1149" s="62"/>
      <c r="BD1149" s="62"/>
      <c r="BE1149" s="62"/>
      <c r="BF1149" s="62"/>
      <c r="BG1149" s="62"/>
      <c r="BH1149" s="62"/>
      <c r="BI1149" s="62"/>
      <c r="BJ1149" s="62"/>
      <c r="BK1149" s="62"/>
      <c r="BL1149" s="62"/>
      <c r="BM1149" s="62"/>
      <c r="BN1149" s="62"/>
      <c r="BO1149" s="62"/>
      <c r="BP1149" s="62"/>
      <c r="BQ1149" s="62"/>
      <c r="BR1149" s="62"/>
      <c r="BS1149" s="62"/>
      <c r="BT1149" s="62"/>
      <c r="BU1149" s="62"/>
      <c r="BV1149" s="62"/>
      <c r="BW1149" s="62"/>
      <c r="BX1149" s="62"/>
      <c r="BY1149" s="62"/>
      <c r="BZ1149" s="62"/>
      <c r="CA1149" s="62"/>
      <c r="CB1149" s="62"/>
      <c r="CC1149" s="62"/>
      <c r="CD1149" s="62"/>
      <c r="CE1149" s="62"/>
      <c r="CF1149" s="62"/>
      <c r="CG1149" s="62"/>
      <c r="CH1149" s="62"/>
      <c r="CI1149" s="62"/>
      <c r="CJ1149" s="62"/>
      <c r="CK1149" s="62"/>
      <c r="CL1149" s="62"/>
    </row>
    <row r="1150" spans="1:90" s="247" customFormat="1" ht="15" customHeight="1">
      <c r="A1150" s="582"/>
      <c r="B1150" s="577"/>
      <c r="C1150" s="578"/>
      <c r="D1150" s="577"/>
      <c r="E1150" s="578"/>
      <c r="F1150" s="510"/>
      <c r="G1150" s="13">
        <v>38</v>
      </c>
      <c r="H1150" s="296"/>
      <c r="I1150" s="6">
        <v>3850</v>
      </c>
      <c r="J1150" s="6">
        <f t="shared" si="285"/>
        <v>0</v>
      </c>
      <c r="K1150" s="332">
        <f>Итого!$B$17</f>
        <v>0</v>
      </c>
      <c r="L1150" s="8">
        <f t="shared" si="283"/>
        <v>3850</v>
      </c>
      <c r="M1150" s="8">
        <f t="shared" si="284"/>
        <v>0</v>
      </c>
      <c r="N1150" s="62"/>
      <c r="O1150" s="62"/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62"/>
      <c r="AC1150" s="62"/>
      <c r="AD1150" s="62"/>
      <c r="AE1150" s="62"/>
      <c r="AF1150" s="62"/>
      <c r="AG1150" s="62"/>
      <c r="AH1150" s="62"/>
      <c r="AI1150" s="62"/>
      <c r="AJ1150" s="62"/>
      <c r="AK1150" s="62"/>
      <c r="AL1150" s="62"/>
      <c r="AM1150" s="62"/>
      <c r="AN1150" s="62"/>
      <c r="AO1150" s="62"/>
      <c r="AP1150" s="62"/>
      <c r="AQ1150" s="62"/>
      <c r="AR1150" s="62"/>
      <c r="AS1150" s="62"/>
      <c r="AT1150" s="62"/>
      <c r="AU1150" s="62"/>
      <c r="AV1150" s="62"/>
      <c r="AW1150" s="62"/>
      <c r="AX1150" s="62"/>
      <c r="AY1150" s="62"/>
      <c r="AZ1150" s="62"/>
      <c r="BA1150" s="62"/>
      <c r="BB1150" s="62"/>
      <c r="BC1150" s="62"/>
      <c r="BD1150" s="62"/>
      <c r="BE1150" s="62"/>
      <c r="BF1150" s="62"/>
      <c r="BG1150" s="62"/>
      <c r="BH1150" s="62"/>
      <c r="BI1150" s="62"/>
      <c r="BJ1150" s="62"/>
      <c r="BK1150" s="62"/>
      <c r="BL1150" s="62"/>
      <c r="BM1150" s="62"/>
      <c r="BN1150" s="62"/>
      <c r="BO1150" s="62"/>
      <c r="BP1150" s="62"/>
      <c r="BQ1150" s="62"/>
      <c r="BR1150" s="62"/>
      <c r="BS1150" s="62"/>
      <c r="BT1150" s="62"/>
      <c r="BU1150" s="62"/>
      <c r="BV1150" s="62"/>
      <c r="BW1150" s="62"/>
      <c r="BX1150" s="62"/>
      <c r="BY1150" s="62"/>
      <c r="BZ1150" s="62"/>
      <c r="CA1150" s="62"/>
      <c r="CB1150" s="62"/>
      <c r="CC1150" s="62"/>
      <c r="CD1150" s="62"/>
      <c r="CE1150" s="62"/>
      <c r="CF1150" s="62"/>
      <c r="CG1150" s="62"/>
      <c r="CH1150" s="62"/>
      <c r="CI1150" s="62"/>
      <c r="CJ1150" s="62"/>
      <c r="CK1150" s="62"/>
      <c r="CL1150" s="62"/>
    </row>
    <row r="1151" spans="1:90" s="247" customFormat="1" ht="15" customHeight="1">
      <c r="A1151" s="582"/>
      <c r="B1151" s="577"/>
      <c r="C1151" s="578"/>
      <c r="D1151" s="577"/>
      <c r="E1151" s="578"/>
      <c r="F1151" s="510"/>
      <c r="G1151" s="13">
        <v>40</v>
      </c>
      <c r="H1151" s="296"/>
      <c r="I1151" s="6">
        <v>3850</v>
      </c>
      <c r="J1151" s="6">
        <f t="shared" si="285"/>
        <v>0</v>
      </c>
      <c r="K1151" s="332">
        <f>Итого!$B$17</f>
        <v>0</v>
      </c>
      <c r="L1151" s="8">
        <f t="shared" si="283"/>
        <v>3850</v>
      </c>
      <c r="M1151" s="8">
        <f t="shared" si="284"/>
        <v>0</v>
      </c>
      <c r="N1151" s="62"/>
      <c r="O1151" s="62"/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2"/>
      <c r="AC1151" s="62"/>
      <c r="AD1151" s="62"/>
      <c r="AE1151" s="62"/>
      <c r="AF1151" s="62"/>
      <c r="AG1151" s="62"/>
      <c r="AH1151" s="62"/>
      <c r="AI1151" s="62"/>
      <c r="AJ1151" s="62"/>
      <c r="AK1151" s="62"/>
      <c r="AL1151" s="62"/>
      <c r="AM1151" s="62"/>
      <c r="AN1151" s="62"/>
      <c r="AO1151" s="62"/>
      <c r="AP1151" s="62"/>
      <c r="AQ1151" s="62"/>
      <c r="AR1151" s="62"/>
      <c r="AS1151" s="62"/>
      <c r="AT1151" s="62"/>
      <c r="AU1151" s="62"/>
      <c r="AV1151" s="62"/>
      <c r="AW1151" s="62"/>
      <c r="AX1151" s="62"/>
      <c r="AY1151" s="62"/>
      <c r="AZ1151" s="62"/>
      <c r="BA1151" s="62"/>
      <c r="BB1151" s="62"/>
      <c r="BC1151" s="62"/>
      <c r="BD1151" s="62"/>
      <c r="BE1151" s="62"/>
      <c r="BF1151" s="62"/>
      <c r="BG1151" s="62"/>
      <c r="BH1151" s="62"/>
      <c r="BI1151" s="62"/>
      <c r="BJ1151" s="62"/>
      <c r="BK1151" s="62"/>
      <c r="BL1151" s="62"/>
      <c r="BM1151" s="62"/>
      <c r="BN1151" s="62"/>
      <c r="BO1151" s="62"/>
      <c r="BP1151" s="62"/>
      <c r="BQ1151" s="62"/>
      <c r="BR1151" s="62"/>
      <c r="BS1151" s="62"/>
      <c r="BT1151" s="62"/>
      <c r="BU1151" s="62"/>
      <c r="BV1151" s="62"/>
      <c r="BW1151" s="62"/>
      <c r="BX1151" s="62"/>
      <c r="BY1151" s="62"/>
      <c r="BZ1151" s="62"/>
      <c r="CA1151" s="62"/>
      <c r="CB1151" s="62"/>
      <c r="CC1151" s="62"/>
      <c r="CD1151" s="62"/>
      <c r="CE1151" s="62"/>
      <c r="CF1151" s="62"/>
      <c r="CG1151" s="62"/>
      <c r="CH1151" s="62"/>
      <c r="CI1151" s="62"/>
      <c r="CJ1151" s="62"/>
      <c r="CK1151" s="62"/>
      <c r="CL1151" s="62"/>
    </row>
    <row r="1152" spans="1:90" s="247" customFormat="1" ht="15" customHeight="1">
      <c r="A1152" s="582"/>
      <c r="B1152" s="577"/>
      <c r="C1152" s="578"/>
      <c r="D1152" s="577"/>
      <c r="E1152" s="578"/>
      <c r="F1152" s="510"/>
      <c r="G1152" s="13">
        <v>42</v>
      </c>
      <c r="H1152" s="296"/>
      <c r="I1152" s="6">
        <v>3850</v>
      </c>
      <c r="J1152" s="6">
        <f t="shared" si="285"/>
        <v>0</v>
      </c>
      <c r="K1152" s="332">
        <f>Итого!$B$17</f>
        <v>0</v>
      </c>
      <c r="L1152" s="8">
        <f t="shared" si="283"/>
        <v>3850</v>
      </c>
      <c r="M1152" s="8">
        <f t="shared" si="284"/>
        <v>0</v>
      </c>
      <c r="N1152" s="62"/>
      <c r="O1152" s="62"/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2"/>
      <c r="AC1152" s="62"/>
      <c r="AD1152" s="62"/>
      <c r="AE1152" s="62"/>
      <c r="AF1152" s="62"/>
      <c r="AG1152" s="62"/>
      <c r="AH1152" s="62"/>
      <c r="AI1152" s="62"/>
      <c r="AJ1152" s="62"/>
      <c r="AK1152" s="62"/>
      <c r="AL1152" s="62"/>
      <c r="AM1152" s="62"/>
      <c r="AN1152" s="62"/>
      <c r="AO1152" s="62"/>
      <c r="AP1152" s="62"/>
      <c r="AQ1152" s="62"/>
      <c r="AR1152" s="62"/>
      <c r="AS1152" s="62"/>
      <c r="AT1152" s="62"/>
      <c r="AU1152" s="62"/>
      <c r="AV1152" s="62"/>
      <c r="AW1152" s="62"/>
      <c r="AX1152" s="62"/>
      <c r="AY1152" s="62"/>
      <c r="AZ1152" s="62"/>
      <c r="BA1152" s="62"/>
      <c r="BB1152" s="62"/>
      <c r="BC1152" s="62"/>
      <c r="BD1152" s="62"/>
      <c r="BE1152" s="62"/>
      <c r="BF1152" s="62"/>
      <c r="BG1152" s="62"/>
      <c r="BH1152" s="62"/>
      <c r="BI1152" s="62"/>
      <c r="BJ1152" s="62"/>
      <c r="BK1152" s="62"/>
      <c r="BL1152" s="62"/>
      <c r="BM1152" s="62"/>
      <c r="BN1152" s="62"/>
      <c r="BO1152" s="62"/>
      <c r="BP1152" s="62"/>
      <c r="BQ1152" s="62"/>
      <c r="BR1152" s="62"/>
      <c r="BS1152" s="62"/>
      <c r="BT1152" s="62"/>
      <c r="BU1152" s="62"/>
      <c r="BV1152" s="62"/>
      <c r="BW1152" s="62"/>
      <c r="BX1152" s="62"/>
      <c r="BY1152" s="62"/>
      <c r="BZ1152" s="62"/>
      <c r="CA1152" s="62"/>
      <c r="CB1152" s="62"/>
      <c r="CC1152" s="62"/>
      <c r="CD1152" s="62"/>
      <c r="CE1152" s="62"/>
      <c r="CF1152" s="62"/>
      <c r="CG1152" s="62"/>
      <c r="CH1152" s="62"/>
      <c r="CI1152" s="62"/>
      <c r="CJ1152" s="62"/>
      <c r="CK1152" s="62"/>
      <c r="CL1152" s="62"/>
    </row>
    <row r="1153" spans="1:90" s="247" customFormat="1" ht="15" customHeight="1">
      <c r="A1153" s="582"/>
      <c r="B1153" s="577"/>
      <c r="C1153" s="578"/>
      <c r="D1153" s="577"/>
      <c r="E1153" s="578"/>
      <c r="F1153" s="510"/>
      <c r="G1153" s="13">
        <v>44</v>
      </c>
      <c r="H1153" s="296"/>
      <c r="I1153" s="6">
        <v>3850</v>
      </c>
      <c r="J1153" s="6">
        <f t="shared" si="285"/>
        <v>0</v>
      </c>
      <c r="K1153" s="332">
        <f>Итого!$B$17</f>
        <v>0</v>
      </c>
      <c r="L1153" s="8">
        <f t="shared" si="283"/>
        <v>3850</v>
      </c>
      <c r="M1153" s="8">
        <f t="shared" si="284"/>
        <v>0</v>
      </c>
      <c r="N1153" s="62"/>
      <c r="O1153" s="62"/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62"/>
      <c r="AC1153" s="62"/>
      <c r="AD1153" s="62"/>
      <c r="AE1153" s="62"/>
      <c r="AF1153" s="62"/>
      <c r="AG1153" s="62"/>
      <c r="AH1153" s="62"/>
      <c r="AI1153" s="62"/>
      <c r="AJ1153" s="62"/>
      <c r="AK1153" s="62"/>
      <c r="AL1153" s="62"/>
      <c r="AM1153" s="62"/>
      <c r="AN1153" s="62"/>
      <c r="AO1153" s="62"/>
      <c r="AP1153" s="62"/>
      <c r="AQ1153" s="62"/>
      <c r="AR1153" s="62"/>
      <c r="AS1153" s="62"/>
      <c r="AT1153" s="62"/>
      <c r="AU1153" s="62"/>
      <c r="AV1153" s="62"/>
      <c r="AW1153" s="62"/>
      <c r="AX1153" s="62"/>
      <c r="AY1153" s="62"/>
      <c r="AZ1153" s="62"/>
      <c r="BA1153" s="62"/>
      <c r="BB1153" s="62"/>
      <c r="BC1153" s="62"/>
      <c r="BD1153" s="62"/>
      <c r="BE1153" s="62"/>
      <c r="BF1153" s="62"/>
      <c r="BG1153" s="62"/>
      <c r="BH1153" s="62"/>
      <c r="BI1153" s="62"/>
      <c r="BJ1153" s="62"/>
      <c r="BK1153" s="62"/>
      <c r="BL1153" s="62"/>
      <c r="BM1153" s="62"/>
      <c r="BN1153" s="62"/>
      <c r="BO1153" s="62"/>
      <c r="BP1153" s="62"/>
      <c r="BQ1153" s="62"/>
      <c r="BR1153" s="62"/>
      <c r="BS1153" s="62"/>
      <c r="BT1153" s="62"/>
      <c r="BU1153" s="62"/>
      <c r="BV1153" s="62"/>
      <c r="BW1153" s="62"/>
      <c r="BX1153" s="62"/>
      <c r="BY1153" s="62"/>
      <c r="BZ1153" s="62"/>
      <c r="CA1153" s="62"/>
      <c r="CB1153" s="62"/>
      <c r="CC1153" s="62"/>
      <c r="CD1153" s="62"/>
      <c r="CE1153" s="62"/>
      <c r="CF1153" s="62"/>
      <c r="CG1153" s="62"/>
      <c r="CH1153" s="62"/>
      <c r="CI1153" s="62"/>
      <c r="CJ1153" s="62"/>
      <c r="CK1153" s="62"/>
      <c r="CL1153" s="62"/>
    </row>
    <row r="1154" spans="1:90" s="247" customFormat="1" ht="15" customHeight="1">
      <c r="A1154" s="582"/>
      <c r="B1154" s="577"/>
      <c r="C1154" s="578"/>
      <c r="D1154" s="577"/>
      <c r="E1154" s="578"/>
      <c r="F1154" s="510"/>
      <c r="G1154" s="13">
        <v>46</v>
      </c>
      <c r="H1154" s="296"/>
      <c r="I1154" s="6">
        <v>3850</v>
      </c>
      <c r="J1154" s="6">
        <f t="shared" si="285"/>
        <v>0</v>
      </c>
      <c r="K1154" s="332">
        <f>Итого!$B$17</f>
        <v>0</v>
      </c>
      <c r="L1154" s="8">
        <f t="shared" si="283"/>
        <v>3850</v>
      </c>
      <c r="M1154" s="8">
        <f t="shared" si="284"/>
        <v>0</v>
      </c>
      <c r="N1154" s="62"/>
      <c r="O1154" s="62"/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62"/>
      <c r="AC1154" s="62"/>
      <c r="AD1154" s="62"/>
      <c r="AE1154" s="62"/>
      <c r="AF1154" s="62"/>
      <c r="AG1154" s="62"/>
      <c r="AH1154" s="62"/>
      <c r="AI1154" s="62"/>
      <c r="AJ1154" s="62"/>
      <c r="AK1154" s="62"/>
      <c r="AL1154" s="62"/>
      <c r="AM1154" s="62"/>
      <c r="AN1154" s="62"/>
      <c r="AO1154" s="62"/>
      <c r="AP1154" s="62"/>
      <c r="AQ1154" s="62"/>
      <c r="AR1154" s="62"/>
      <c r="AS1154" s="62"/>
      <c r="AT1154" s="62"/>
      <c r="AU1154" s="62"/>
      <c r="AV1154" s="62"/>
      <c r="AW1154" s="62"/>
      <c r="AX1154" s="62"/>
      <c r="AY1154" s="62"/>
      <c r="AZ1154" s="62"/>
      <c r="BA1154" s="62"/>
      <c r="BB1154" s="62"/>
      <c r="BC1154" s="62"/>
      <c r="BD1154" s="62"/>
      <c r="BE1154" s="62"/>
      <c r="BF1154" s="62"/>
      <c r="BG1154" s="62"/>
      <c r="BH1154" s="62"/>
      <c r="BI1154" s="62"/>
      <c r="BJ1154" s="62"/>
      <c r="BK1154" s="62"/>
      <c r="BL1154" s="62"/>
      <c r="BM1154" s="62"/>
      <c r="BN1154" s="62"/>
      <c r="BO1154" s="62"/>
      <c r="BP1154" s="62"/>
      <c r="BQ1154" s="62"/>
      <c r="BR1154" s="62"/>
      <c r="BS1154" s="62"/>
      <c r="BT1154" s="62"/>
      <c r="BU1154" s="62"/>
      <c r="BV1154" s="62"/>
      <c r="BW1154" s="62"/>
      <c r="BX1154" s="62"/>
      <c r="BY1154" s="62"/>
      <c r="BZ1154" s="62"/>
      <c r="CA1154" s="62"/>
      <c r="CB1154" s="62"/>
      <c r="CC1154" s="62"/>
      <c r="CD1154" s="62"/>
      <c r="CE1154" s="62"/>
      <c r="CF1154" s="62"/>
      <c r="CG1154" s="62"/>
      <c r="CH1154" s="62"/>
      <c r="CI1154" s="62"/>
      <c r="CJ1154" s="62"/>
      <c r="CK1154" s="62"/>
      <c r="CL1154" s="62"/>
    </row>
    <row r="1155" spans="1:90" s="247" customFormat="1" ht="15" customHeight="1">
      <c r="A1155" s="582"/>
      <c r="B1155" s="577"/>
      <c r="C1155" s="578"/>
      <c r="D1155" s="577"/>
      <c r="E1155" s="578"/>
      <c r="F1155" s="510"/>
      <c r="G1155" s="13">
        <v>48</v>
      </c>
      <c r="H1155" s="296"/>
      <c r="I1155" s="6">
        <v>3850</v>
      </c>
      <c r="J1155" s="6">
        <f t="shared" si="285"/>
        <v>0</v>
      </c>
      <c r="K1155" s="332">
        <f>Итого!$B$17</f>
        <v>0</v>
      </c>
      <c r="L1155" s="8">
        <f t="shared" si="283"/>
        <v>3850</v>
      </c>
      <c r="M1155" s="8">
        <f t="shared" si="284"/>
        <v>0</v>
      </c>
      <c r="N1155" s="62"/>
      <c r="O1155" s="62"/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2"/>
      <c r="AC1155" s="62"/>
      <c r="AD1155" s="62"/>
      <c r="AE1155" s="62"/>
      <c r="AF1155" s="62"/>
      <c r="AG1155" s="62"/>
      <c r="AH1155" s="62"/>
      <c r="AI1155" s="62"/>
      <c r="AJ1155" s="62"/>
      <c r="AK1155" s="62"/>
      <c r="AL1155" s="62"/>
      <c r="AM1155" s="62"/>
      <c r="AN1155" s="62"/>
      <c r="AO1155" s="62"/>
      <c r="AP1155" s="62"/>
      <c r="AQ1155" s="62"/>
      <c r="AR1155" s="62"/>
      <c r="AS1155" s="62"/>
      <c r="AT1155" s="62"/>
      <c r="AU1155" s="62"/>
      <c r="AV1155" s="62"/>
      <c r="AW1155" s="62"/>
      <c r="AX1155" s="62"/>
      <c r="AY1155" s="62"/>
      <c r="AZ1155" s="62"/>
      <c r="BA1155" s="62"/>
      <c r="BB1155" s="62"/>
      <c r="BC1155" s="62"/>
      <c r="BD1155" s="62"/>
      <c r="BE1155" s="62"/>
      <c r="BF1155" s="62"/>
      <c r="BG1155" s="62"/>
      <c r="BH1155" s="62"/>
      <c r="BI1155" s="62"/>
      <c r="BJ1155" s="62"/>
      <c r="BK1155" s="62"/>
      <c r="BL1155" s="62"/>
      <c r="BM1155" s="62"/>
      <c r="BN1155" s="62"/>
      <c r="BO1155" s="62"/>
      <c r="BP1155" s="62"/>
      <c r="BQ1155" s="62"/>
      <c r="BR1155" s="62"/>
      <c r="BS1155" s="62"/>
      <c r="BT1155" s="62"/>
      <c r="BU1155" s="62"/>
      <c r="BV1155" s="62"/>
      <c r="BW1155" s="62"/>
      <c r="BX1155" s="62"/>
      <c r="BY1155" s="62"/>
      <c r="BZ1155" s="62"/>
      <c r="CA1155" s="62"/>
      <c r="CB1155" s="62"/>
      <c r="CC1155" s="62"/>
      <c r="CD1155" s="62"/>
      <c r="CE1155" s="62"/>
      <c r="CF1155" s="62"/>
      <c r="CG1155" s="62"/>
      <c r="CH1155" s="62"/>
      <c r="CI1155" s="62"/>
      <c r="CJ1155" s="62"/>
      <c r="CK1155" s="62"/>
      <c r="CL1155" s="62"/>
    </row>
    <row r="1156" spans="1:90" s="246" customFormat="1" ht="15" customHeight="1">
      <c r="A1156" s="582"/>
      <c r="B1156" s="577"/>
      <c r="C1156" s="578"/>
      <c r="D1156" s="577"/>
      <c r="E1156" s="578"/>
      <c r="F1156" s="510"/>
      <c r="G1156" s="13">
        <v>50</v>
      </c>
      <c r="H1156" s="296"/>
      <c r="I1156" s="6">
        <v>3850</v>
      </c>
      <c r="J1156" s="6">
        <f t="shared" si="285"/>
        <v>0</v>
      </c>
      <c r="K1156" s="332">
        <f>Итого!$B$17</f>
        <v>0</v>
      </c>
      <c r="L1156" s="8">
        <f t="shared" si="283"/>
        <v>3850</v>
      </c>
      <c r="M1156" s="8">
        <f t="shared" si="284"/>
        <v>0</v>
      </c>
      <c r="N1156" s="61"/>
      <c r="O1156" s="62"/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2"/>
      <c r="AC1156" s="62"/>
      <c r="AD1156" s="62"/>
      <c r="AE1156" s="62"/>
      <c r="AF1156" s="62"/>
      <c r="AG1156" s="62"/>
      <c r="AH1156" s="62"/>
      <c r="AI1156" s="62"/>
      <c r="AJ1156" s="62"/>
      <c r="AK1156" s="62"/>
      <c r="AL1156" s="62"/>
      <c r="AM1156" s="62"/>
      <c r="AN1156" s="62"/>
      <c r="AO1156" s="62"/>
      <c r="AP1156" s="62"/>
      <c r="AQ1156" s="62"/>
      <c r="AR1156" s="62"/>
      <c r="AS1156" s="62"/>
      <c r="AT1156" s="62"/>
      <c r="AU1156" s="62"/>
      <c r="AV1156" s="62"/>
      <c r="AW1156" s="62"/>
      <c r="AX1156" s="62"/>
      <c r="AY1156" s="62"/>
      <c r="AZ1156" s="62"/>
      <c r="BA1156" s="62"/>
      <c r="BB1156" s="62"/>
      <c r="BC1156" s="62"/>
      <c r="BD1156" s="62"/>
      <c r="BE1156" s="62"/>
      <c r="BF1156" s="62"/>
      <c r="BG1156" s="62"/>
      <c r="BH1156" s="62"/>
      <c r="BI1156" s="62"/>
      <c r="BJ1156" s="62"/>
      <c r="BK1156" s="62"/>
      <c r="BL1156" s="62"/>
      <c r="BM1156" s="62"/>
      <c r="BN1156" s="62"/>
      <c r="BO1156" s="62"/>
      <c r="BP1156" s="62"/>
      <c r="BQ1156" s="62"/>
      <c r="BR1156" s="62"/>
      <c r="BS1156" s="62"/>
      <c r="BT1156" s="62"/>
      <c r="BU1156" s="62"/>
      <c r="BV1156" s="62"/>
      <c r="BW1156" s="62"/>
      <c r="BX1156" s="62"/>
      <c r="BY1156" s="62"/>
      <c r="BZ1156" s="62"/>
      <c r="CA1156" s="62"/>
      <c r="CB1156" s="62"/>
      <c r="CC1156" s="62"/>
      <c r="CD1156" s="62"/>
      <c r="CE1156" s="62"/>
      <c r="CF1156" s="62"/>
      <c r="CG1156" s="62"/>
      <c r="CH1156" s="62"/>
      <c r="CI1156" s="62"/>
      <c r="CJ1156" s="62"/>
      <c r="CK1156" s="62"/>
      <c r="CL1156" s="62"/>
    </row>
    <row r="1157" spans="1:90" s="3" customFormat="1" ht="15" customHeight="1">
      <c r="A1157" s="582"/>
      <c r="B1157" s="577"/>
      <c r="C1157" s="578"/>
      <c r="D1157" s="577"/>
      <c r="E1157" s="578"/>
      <c r="F1157" s="510"/>
      <c r="G1157" s="13">
        <v>52</v>
      </c>
      <c r="H1157" s="296"/>
      <c r="I1157" s="6">
        <v>3850</v>
      </c>
      <c r="J1157" s="6">
        <f t="shared" si="285"/>
        <v>0</v>
      </c>
      <c r="K1157" s="332">
        <f>Итого!$B$17</f>
        <v>0</v>
      </c>
      <c r="L1157" s="8">
        <f t="shared" si="283"/>
        <v>3850</v>
      </c>
      <c r="M1157" s="8">
        <f t="shared" si="284"/>
        <v>0</v>
      </c>
      <c r="N1157" s="62"/>
      <c r="O1157" s="61"/>
      <c r="P1157" s="61"/>
      <c r="Q1157" s="61"/>
      <c r="R1157" s="61"/>
      <c r="S1157" s="61"/>
      <c r="T1157" s="61"/>
      <c r="U1157" s="61"/>
      <c r="V1157" s="61"/>
      <c r="W1157" s="61"/>
      <c r="X1157" s="61"/>
      <c r="Y1157" s="61"/>
      <c r="Z1157" s="61"/>
      <c r="AA1157" s="61"/>
      <c r="AB1157" s="61"/>
      <c r="AC1157" s="61"/>
      <c r="AD1157" s="61"/>
      <c r="AE1157" s="61"/>
      <c r="AF1157" s="61"/>
      <c r="AG1157" s="61"/>
      <c r="AH1157" s="61"/>
      <c r="AI1157" s="61"/>
      <c r="AJ1157" s="61"/>
      <c r="AK1157" s="61"/>
      <c r="AL1157" s="61"/>
      <c r="AM1157" s="61"/>
      <c r="AN1157" s="61"/>
      <c r="AO1157" s="61"/>
      <c r="AP1157" s="61"/>
      <c r="AQ1157" s="61"/>
      <c r="AR1157" s="61"/>
      <c r="AS1157" s="61"/>
      <c r="AT1157" s="61"/>
      <c r="AU1157" s="61"/>
      <c r="AV1157" s="61"/>
      <c r="AW1157" s="61"/>
      <c r="AX1157" s="61"/>
      <c r="AY1157" s="61"/>
      <c r="AZ1157" s="61"/>
      <c r="BA1157" s="61"/>
      <c r="BB1157" s="61"/>
      <c r="BC1157" s="61"/>
      <c r="BD1157" s="61"/>
      <c r="BE1157" s="61"/>
      <c r="BF1157" s="61"/>
      <c r="BG1157" s="61"/>
      <c r="BH1157" s="61"/>
      <c r="BI1157" s="61"/>
      <c r="BJ1157" s="61"/>
      <c r="BK1157" s="61"/>
      <c r="BL1157" s="61"/>
      <c r="BM1157" s="61"/>
      <c r="BN1157" s="61"/>
      <c r="BO1157" s="61"/>
      <c r="BP1157" s="61"/>
      <c r="BQ1157" s="61"/>
      <c r="BR1157" s="61"/>
      <c r="BS1157" s="61"/>
      <c r="BT1157" s="61"/>
      <c r="BU1157" s="61"/>
      <c r="BV1157" s="61"/>
      <c r="BW1157" s="61"/>
      <c r="BX1157" s="61"/>
      <c r="BY1157" s="61"/>
      <c r="BZ1157" s="61"/>
      <c r="CA1157" s="61"/>
      <c r="CB1157" s="61"/>
      <c r="CC1157" s="61"/>
      <c r="CD1157" s="61"/>
      <c r="CE1157" s="61"/>
      <c r="CF1157" s="61"/>
      <c r="CG1157" s="61"/>
      <c r="CH1157" s="61"/>
      <c r="CI1157" s="61"/>
      <c r="CJ1157" s="61"/>
      <c r="CK1157" s="61"/>
      <c r="CL1157" s="61"/>
    </row>
    <row r="1158" spans="1:90" ht="15" customHeight="1">
      <c r="A1158" s="582"/>
      <c r="B1158" s="577"/>
      <c r="C1158" s="578"/>
      <c r="D1158" s="577"/>
      <c r="E1158" s="578"/>
      <c r="F1158" s="510"/>
      <c r="G1158" s="13">
        <v>54</v>
      </c>
      <c r="H1158" s="296"/>
      <c r="I1158" s="6">
        <v>3850</v>
      </c>
      <c r="J1158" s="6">
        <f t="shared" si="285"/>
        <v>0</v>
      </c>
      <c r="K1158" s="332">
        <f>Итого!$B$17</f>
        <v>0</v>
      </c>
      <c r="L1158" s="8">
        <f t="shared" si="283"/>
        <v>3850</v>
      </c>
      <c r="M1158" s="8">
        <f t="shared" si="284"/>
        <v>0</v>
      </c>
    </row>
    <row r="1159" spans="1:90" ht="15" customHeight="1">
      <c r="A1159" s="583"/>
      <c r="B1159" s="579"/>
      <c r="C1159" s="580"/>
      <c r="D1159" s="579"/>
      <c r="E1159" s="580"/>
      <c r="F1159" s="519"/>
      <c r="G1159" s="13">
        <v>56</v>
      </c>
      <c r="H1159" s="296"/>
      <c r="I1159" s="6">
        <v>3850</v>
      </c>
      <c r="J1159" s="6">
        <f t="shared" si="285"/>
        <v>0</v>
      </c>
      <c r="K1159" s="332">
        <f>Итого!$B$17</f>
        <v>0</v>
      </c>
      <c r="L1159" s="8">
        <f t="shared" si="283"/>
        <v>3850</v>
      </c>
      <c r="M1159" s="8">
        <f t="shared" si="284"/>
        <v>0</v>
      </c>
      <c r="N1159" s="61"/>
    </row>
    <row r="1160" spans="1:90" s="3" customFormat="1" ht="15" customHeight="1">
      <c r="A1160" s="506" t="s">
        <v>102</v>
      </c>
      <c r="B1160" s="575" t="s">
        <v>101</v>
      </c>
      <c r="C1160" s="576"/>
      <c r="D1160" s="575" t="s">
        <v>580</v>
      </c>
      <c r="E1160" s="576"/>
      <c r="F1160" s="581"/>
      <c r="G1160" s="5"/>
      <c r="H1160" s="253">
        <f>SUM(H1161:H1172)</f>
        <v>0</v>
      </c>
      <c r="I1160" s="5"/>
      <c r="J1160" s="5">
        <f>SUM(J1161:J1172)</f>
        <v>0</v>
      </c>
      <c r="K1160" s="68"/>
      <c r="L1160" s="10"/>
      <c r="M1160" s="7">
        <f>SUM(M1161:M1172)</f>
        <v>0</v>
      </c>
      <c r="N1160" s="62"/>
      <c r="O1160" s="61"/>
      <c r="P1160" s="61"/>
      <c r="Q1160" s="61"/>
      <c r="R1160" s="61"/>
      <c r="S1160" s="61"/>
      <c r="T1160" s="61"/>
      <c r="U1160" s="61"/>
      <c r="V1160" s="61"/>
      <c r="W1160" s="61"/>
      <c r="X1160" s="61"/>
      <c r="Y1160" s="61"/>
      <c r="Z1160" s="61"/>
      <c r="AA1160" s="61"/>
      <c r="AB1160" s="61"/>
      <c r="AC1160" s="61"/>
      <c r="AD1160" s="61"/>
      <c r="AE1160" s="61"/>
      <c r="AF1160" s="61"/>
      <c r="AG1160" s="61"/>
      <c r="AH1160" s="61"/>
      <c r="AI1160" s="61"/>
      <c r="AJ1160" s="61"/>
      <c r="AK1160" s="61"/>
      <c r="AL1160" s="61"/>
      <c r="AM1160" s="61"/>
      <c r="AN1160" s="61"/>
      <c r="AO1160" s="61"/>
      <c r="AP1160" s="61"/>
      <c r="AQ1160" s="61"/>
      <c r="AR1160" s="61"/>
      <c r="AS1160" s="61"/>
      <c r="AT1160" s="61"/>
      <c r="AU1160" s="61"/>
      <c r="AV1160" s="61"/>
      <c r="AW1160" s="61"/>
      <c r="AX1160" s="61"/>
      <c r="AY1160" s="61"/>
      <c r="AZ1160" s="61"/>
      <c r="BA1160" s="61"/>
      <c r="BB1160" s="61"/>
      <c r="BC1160" s="61"/>
      <c r="BD1160" s="61"/>
      <c r="BE1160" s="61"/>
      <c r="BF1160" s="61"/>
      <c r="BG1160" s="61"/>
      <c r="BH1160" s="61"/>
      <c r="BI1160" s="61"/>
      <c r="BJ1160" s="61"/>
      <c r="BK1160" s="61"/>
      <c r="BL1160" s="61"/>
      <c r="BM1160" s="61"/>
      <c r="BN1160" s="61"/>
      <c r="BO1160" s="61"/>
      <c r="BP1160" s="61"/>
      <c r="BQ1160" s="61"/>
      <c r="BR1160" s="61"/>
      <c r="BS1160" s="61"/>
      <c r="BT1160" s="61"/>
      <c r="BU1160" s="61"/>
      <c r="BV1160" s="61"/>
      <c r="BW1160" s="61"/>
      <c r="BX1160" s="61"/>
      <c r="BY1160" s="61"/>
      <c r="BZ1160" s="61"/>
      <c r="CA1160" s="61"/>
      <c r="CB1160" s="61"/>
      <c r="CC1160" s="61"/>
      <c r="CD1160" s="61"/>
      <c r="CE1160" s="61"/>
      <c r="CF1160" s="61"/>
      <c r="CG1160" s="61"/>
      <c r="CH1160" s="61"/>
      <c r="CI1160" s="61"/>
      <c r="CJ1160" s="61"/>
      <c r="CK1160" s="61"/>
      <c r="CL1160" s="61"/>
    </row>
    <row r="1161" spans="1:90" ht="15" customHeight="1">
      <c r="A1161" s="582"/>
      <c r="B1161" s="577"/>
      <c r="C1161" s="578"/>
      <c r="D1161" s="577"/>
      <c r="E1161" s="578"/>
      <c r="F1161" s="510"/>
      <c r="G1161" s="13">
        <v>34</v>
      </c>
      <c r="H1161" s="296"/>
      <c r="I1161" s="6">
        <v>3850</v>
      </c>
      <c r="J1161" s="6">
        <f>I1161*H1161</f>
        <v>0</v>
      </c>
      <c r="K1161" s="332">
        <f>Итого!$B$17</f>
        <v>0</v>
      </c>
      <c r="L1161" s="8">
        <f t="shared" ref="L1161:L1172" si="286">PRODUCT(I1161,1-K1161)</f>
        <v>3850</v>
      </c>
      <c r="M1161" s="8">
        <f t="shared" ref="M1161:M1172" si="287">L1161*H1161</f>
        <v>0</v>
      </c>
    </row>
    <row r="1162" spans="1:90" ht="15" customHeight="1">
      <c r="A1162" s="582"/>
      <c r="B1162" s="577"/>
      <c r="C1162" s="578"/>
      <c r="D1162" s="577"/>
      <c r="E1162" s="578"/>
      <c r="F1162" s="510"/>
      <c r="G1162" s="13">
        <v>36</v>
      </c>
      <c r="H1162" s="296"/>
      <c r="I1162" s="6">
        <v>3850</v>
      </c>
      <c r="J1162" s="6">
        <f t="shared" ref="J1162:J1172" si="288">I1162*H1162</f>
        <v>0</v>
      </c>
      <c r="K1162" s="332">
        <f>Итого!$B$17</f>
        <v>0</v>
      </c>
      <c r="L1162" s="8">
        <f t="shared" si="286"/>
        <v>3850</v>
      </c>
      <c r="M1162" s="8">
        <f t="shared" si="287"/>
        <v>0</v>
      </c>
      <c r="N1162" s="61"/>
    </row>
    <row r="1163" spans="1:90" s="3" customFormat="1" ht="15" customHeight="1">
      <c r="A1163" s="582"/>
      <c r="B1163" s="577"/>
      <c r="C1163" s="578"/>
      <c r="D1163" s="577"/>
      <c r="E1163" s="578"/>
      <c r="F1163" s="510"/>
      <c r="G1163" s="13">
        <v>38</v>
      </c>
      <c r="H1163" s="296"/>
      <c r="I1163" s="6">
        <v>3850</v>
      </c>
      <c r="J1163" s="6">
        <f t="shared" si="288"/>
        <v>0</v>
      </c>
      <c r="K1163" s="332">
        <f>Итого!$B$17</f>
        <v>0</v>
      </c>
      <c r="L1163" s="8">
        <f t="shared" si="286"/>
        <v>3850</v>
      </c>
      <c r="M1163" s="8">
        <f t="shared" si="287"/>
        <v>0</v>
      </c>
      <c r="N1163" s="62"/>
      <c r="O1163" s="61"/>
      <c r="P1163" s="61"/>
      <c r="Q1163" s="61"/>
      <c r="R1163" s="61"/>
      <c r="S1163" s="61"/>
      <c r="T1163" s="61"/>
      <c r="U1163" s="61"/>
      <c r="V1163" s="61"/>
      <c r="W1163" s="61"/>
      <c r="X1163" s="61"/>
      <c r="Y1163" s="61"/>
      <c r="Z1163" s="61"/>
      <c r="AA1163" s="61"/>
      <c r="AB1163" s="61"/>
      <c r="AC1163" s="61"/>
      <c r="AD1163" s="61"/>
      <c r="AE1163" s="61"/>
      <c r="AF1163" s="61"/>
      <c r="AG1163" s="61"/>
      <c r="AH1163" s="61"/>
      <c r="AI1163" s="61"/>
      <c r="AJ1163" s="61"/>
      <c r="AK1163" s="61"/>
      <c r="AL1163" s="61"/>
      <c r="AM1163" s="61"/>
      <c r="AN1163" s="61"/>
      <c r="AO1163" s="61"/>
      <c r="AP1163" s="61"/>
      <c r="AQ1163" s="61"/>
      <c r="AR1163" s="61"/>
      <c r="AS1163" s="61"/>
      <c r="AT1163" s="61"/>
      <c r="AU1163" s="61"/>
      <c r="AV1163" s="61"/>
      <c r="AW1163" s="61"/>
      <c r="AX1163" s="61"/>
      <c r="AY1163" s="61"/>
      <c r="AZ1163" s="61"/>
      <c r="BA1163" s="61"/>
      <c r="BB1163" s="61"/>
      <c r="BC1163" s="61"/>
      <c r="BD1163" s="61"/>
      <c r="BE1163" s="61"/>
      <c r="BF1163" s="61"/>
      <c r="BG1163" s="61"/>
      <c r="BH1163" s="61"/>
      <c r="BI1163" s="61"/>
      <c r="BJ1163" s="61"/>
      <c r="BK1163" s="61"/>
      <c r="BL1163" s="61"/>
      <c r="BM1163" s="61"/>
      <c r="BN1163" s="61"/>
      <c r="BO1163" s="61"/>
      <c r="BP1163" s="61"/>
      <c r="BQ1163" s="61"/>
      <c r="BR1163" s="61"/>
      <c r="BS1163" s="61"/>
      <c r="BT1163" s="61"/>
      <c r="BU1163" s="61"/>
      <c r="BV1163" s="61"/>
      <c r="BW1163" s="61"/>
      <c r="BX1163" s="61"/>
      <c r="BY1163" s="61"/>
      <c r="BZ1163" s="61"/>
      <c r="CA1163" s="61"/>
      <c r="CB1163" s="61"/>
      <c r="CC1163" s="61"/>
      <c r="CD1163" s="61"/>
      <c r="CE1163" s="61"/>
      <c r="CF1163" s="61"/>
      <c r="CG1163" s="61"/>
      <c r="CH1163" s="61"/>
      <c r="CI1163" s="61"/>
      <c r="CJ1163" s="61"/>
      <c r="CK1163" s="61"/>
      <c r="CL1163" s="61"/>
    </row>
    <row r="1164" spans="1:90" ht="15" customHeight="1">
      <c r="A1164" s="582"/>
      <c r="B1164" s="577"/>
      <c r="C1164" s="578"/>
      <c r="D1164" s="577"/>
      <c r="E1164" s="578"/>
      <c r="F1164" s="510"/>
      <c r="G1164" s="13">
        <v>40</v>
      </c>
      <c r="H1164" s="296"/>
      <c r="I1164" s="6">
        <v>3850</v>
      </c>
      <c r="J1164" s="6">
        <f t="shared" si="288"/>
        <v>0</v>
      </c>
      <c r="K1164" s="332">
        <f>Итого!$B$17</f>
        <v>0</v>
      </c>
      <c r="L1164" s="8">
        <f t="shared" si="286"/>
        <v>3850</v>
      </c>
      <c r="M1164" s="8">
        <f t="shared" si="287"/>
        <v>0</v>
      </c>
    </row>
    <row r="1165" spans="1:90" ht="15" customHeight="1">
      <c r="A1165" s="582"/>
      <c r="B1165" s="577"/>
      <c r="C1165" s="578"/>
      <c r="D1165" s="577"/>
      <c r="E1165" s="578"/>
      <c r="F1165" s="510"/>
      <c r="G1165" s="13">
        <v>42</v>
      </c>
      <c r="H1165" s="296"/>
      <c r="I1165" s="6">
        <v>3850</v>
      </c>
      <c r="J1165" s="6">
        <f t="shared" si="288"/>
        <v>0</v>
      </c>
      <c r="K1165" s="332">
        <f>Итого!$B$17</f>
        <v>0</v>
      </c>
      <c r="L1165" s="8">
        <f t="shared" si="286"/>
        <v>3850</v>
      </c>
      <c r="M1165" s="8">
        <f t="shared" si="287"/>
        <v>0</v>
      </c>
      <c r="N1165" s="61"/>
    </row>
    <row r="1166" spans="1:90" s="3" customFormat="1" ht="15" customHeight="1">
      <c r="A1166" s="582"/>
      <c r="B1166" s="577"/>
      <c r="C1166" s="578"/>
      <c r="D1166" s="577"/>
      <c r="E1166" s="578"/>
      <c r="F1166" s="510"/>
      <c r="G1166" s="13">
        <v>44</v>
      </c>
      <c r="H1166" s="296"/>
      <c r="I1166" s="6">
        <v>3850</v>
      </c>
      <c r="J1166" s="6">
        <f t="shared" si="288"/>
        <v>0</v>
      </c>
      <c r="K1166" s="332">
        <f>Итого!$B$17</f>
        <v>0</v>
      </c>
      <c r="L1166" s="8">
        <f t="shared" si="286"/>
        <v>3850</v>
      </c>
      <c r="M1166" s="8">
        <f t="shared" si="287"/>
        <v>0</v>
      </c>
      <c r="N1166" s="62"/>
      <c r="O1166" s="61"/>
      <c r="P1166" s="61"/>
      <c r="Q1166" s="61"/>
      <c r="R1166" s="61"/>
      <c r="S1166" s="61"/>
      <c r="T1166" s="61"/>
      <c r="U1166" s="61"/>
      <c r="V1166" s="61"/>
      <c r="W1166" s="61"/>
      <c r="X1166" s="61"/>
      <c r="Y1166" s="61"/>
      <c r="Z1166" s="61"/>
      <c r="AA1166" s="61"/>
      <c r="AB1166" s="61"/>
      <c r="AC1166" s="61"/>
      <c r="AD1166" s="61"/>
      <c r="AE1166" s="61"/>
      <c r="AF1166" s="61"/>
      <c r="AG1166" s="61"/>
      <c r="AH1166" s="61"/>
      <c r="AI1166" s="61"/>
      <c r="AJ1166" s="61"/>
      <c r="AK1166" s="61"/>
      <c r="AL1166" s="61"/>
      <c r="AM1166" s="61"/>
      <c r="AN1166" s="61"/>
      <c r="AO1166" s="61"/>
      <c r="AP1166" s="61"/>
      <c r="AQ1166" s="61"/>
      <c r="AR1166" s="61"/>
      <c r="AS1166" s="61"/>
      <c r="AT1166" s="61"/>
      <c r="AU1166" s="61"/>
      <c r="AV1166" s="61"/>
      <c r="AW1166" s="61"/>
      <c r="AX1166" s="61"/>
      <c r="AY1166" s="61"/>
      <c r="AZ1166" s="61"/>
      <c r="BA1166" s="61"/>
      <c r="BB1166" s="61"/>
      <c r="BC1166" s="61"/>
      <c r="BD1166" s="61"/>
      <c r="BE1166" s="61"/>
      <c r="BF1166" s="61"/>
      <c r="BG1166" s="61"/>
      <c r="BH1166" s="61"/>
      <c r="BI1166" s="61"/>
      <c r="BJ1166" s="61"/>
      <c r="BK1166" s="61"/>
      <c r="BL1166" s="61"/>
      <c r="BM1166" s="61"/>
      <c r="BN1166" s="61"/>
      <c r="BO1166" s="61"/>
      <c r="BP1166" s="61"/>
      <c r="BQ1166" s="61"/>
      <c r="BR1166" s="61"/>
      <c r="BS1166" s="61"/>
      <c r="BT1166" s="61"/>
      <c r="BU1166" s="61"/>
      <c r="BV1166" s="61"/>
      <c r="BW1166" s="61"/>
      <c r="BX1166" s="61"/>
      <c r="BY1166" s="61"/>
      <c r="BZ1166" s="61"/>
      <c r="CA1166" s="61"/>
      <c r="CB1166" s="61"/>
      <c r="CC1166" s="61"/>
      <c r="CD1166" s="61"/>
      <c r="CE1166" s="61"/>
      <c r="CF1166" s="61"/>
      <c r="CG1166" s="61"/>
      <c r="CH1166" s="61"/>
      <c r="CI1166" s="61"/>
      <c r="CJ1166" s="61"/>
      <c r="CK1166" s="61"/>
      <c r="CL1166" s="61"/>
    </row>
    <row r="1167" spans="1:90" ht="15" customHeight="1">
      <c r="A1167" s="582"/>
      <c r="B1167" s="577"/>
      <c r="C1167" s="578"/>
      <c r="D1167" s="577"/>
      <c r="E1167" s="578"/>
      <c r="F1167" s="510"/>
      <c r="G1167" s="13">
        <v>46</v>
      </c>
      <c r="H1167" s="296"/>
      <c r="I1167" s="6">
        <v>3850</v>
      </c>
      <c r="J1167" s="6">
        <f t="shared" si="288"/>
        <v>0</v>
      </c>
      <c r="K1167" s="332">
        <f>Итого!$B$17</f>
        <v>0</v>
      </c>
      <c r="L1167" s="8">
        <f t="shared" si="286"/>
        <v>3850</v>
      </c>
      <c r="M1167" s="8">
        <f t="shared" si="287"/>
        <v>0</v>
      </c>
    </row>
    <row r="1168" spans="1:90" ht="15" customHeight="1">
      <c r="A1168" s="582"/>
      <c r="B1168" s="577"/>
      <c r="C1168" s="578"/>
      <c r="D1168" s="577"/>
      <c r="E1168" s="578"/>
      <c r="F1168" s="510"/>
      <c r="G1168" s="13">
        <v>48</v>
      </c>
      <c r="H1168" s="296"/>
      <c r="I1168" s="6">
        <v>3850</v>
      </c>
      <c r="J1168" s="6">
        <f t="shared" si="288"/>
        <v>0</v>
      </c>
      <c r="K1168" s="332">
        <f>Итого!$B$17</f>
        <v>0</v>
      </c>
      <c r="L1168" s="8">
        <f t="shared" si="286"/>
        <v>3850</v>
      </c>
      <c r="M1168" s="8">
        <f t="shared" si="287"/>
        <v>0</v>
      </c>
    </row>
    <row r="1169" spans="1:90" ht="15" customHeight="1">
      <c r="A1169" s="582"/>
      <c r="B1169" s="577"/>
      <c r="C1169" s="578"/>
      <c r="D1169" s="577"/>
      <c r="E1169" s="578"/>
      <c r="F1169" s="510"/>
      <c r="G1169" s="13">
        <v>50</v>
      </c>
      <c r="H1169" s="296"/>
      <c r="I1169" s="6">
        <v>3850</v>
      </c>
      <c r="J1169" s="6">
        <f t="shared" si="288"/>
        <v>0</v>
      </c>
      <c r="K1169" s="332">
        <f>Итого!$B$17</f>
        <v>0</v>
      </c>
      <c r="L1169" s="8">
        <f t="shared" si="286"/>
        <v>3850</v>
      </c>
      <c r="M1169" s="8">
        <f t="shared" si="287"/>
        <v>0</v>
      </c>
      <c r="N1169" s="61"/>
    </row>
    <row r="1170" spans="1:90" s="3" customFormat="1" ht="15" customHeight="1">
      <c r="A1170" s="582"/>
      <c r="B1170" s="577"/>
      <c r="C1170" s="578"/>
      <c r="D1170" s="577"/>
      <c r="E1170" s="578"/>
      <c r="F1170" s="510"/>
      <c r="G1170" s="13">
        <v>52</v>
      </c>
      <c r="H1170" s="296"/>
      <c r="I1170" s="6">
        <v>3850</v>
      </c>
      <c r="J1170" s="6">
        <f t="shared" si="288"/>
        <v>0</v>
      </c>
      <c r="K1170" s="332">
        <f>Итого!$B$17</f>
        <v>0</v>
      </c>
      <c r="L1170" s="8">
        <f t="shared" si="286"/>
        <v>3850</v>
      </c>
      <c r="M1170" s="8">
        <f t="shared" si="287"/>
        <v>0</v>
      </c>
      <c r="N1170" s="62"/>
      <c r="O1170" s="61"/>
      <c r="P1170" s="61"/>
      <c r="Q1170" s="61"/>
      <c r="R1170" s="61"/>
      <c r="S1170" s="61"/>
      <c r="T1170" s="61"/>
      <c r="U1170" s="61"/>
      <c r="V1170" s="61"/>
      <c r="W1170" s="61"/>
      <c r="X1170" s="61"/>
      <c r="Y1170" s="61"/>
      <c r="Z1170" s="61"/>
      <c r="AA1170" s="61"/>
      <c r="AB1170" s="61"/>
      <c r="AC1170" s="61"/>
      <c r="AD1170" s="61"/>
      <c r="AE1170" s="61"/>
      <c r="AF1170" s="61"/>
      <c r="AG1170" s="61"/>
      <c r="AH1170" s="61"/>
      <c r="AI1170" s="61"/>
      <c r="AJ1170" s="61"/>
      <c r="AK1170" s="61"/>
      <c r="AL1170" s="61"/>
      <c r="AM1170" s="61"/>
      <c r="AN1170" s="61"/>
      <c r="AO1170" s="61"/>
      <c r="AP1170" s="61"/>
      <c r="AQ1170" s="61"/>
      <c r="AR1170" s="61"/>
      <c r="AS1170" s="61"/>
      <c r="AT1170" s="61"/>
      <c r="AU1170" s="61"/>
      <c r="AV1170" s="61"/>
      <c r="AW1170" s="61"/>
      <c r="AX1170" s="61"/>
      <c r="AY1170" s="61"/>
      <c r="AZ1170" s="61"/>
      <c r="BA1170" s="61"/>
      <c r="BB1170" s="61"/>
      <c r="BC1170" s="61"/>
      <c r="BD1170" s="61"/>
      <c r="BE1170" s="61"/>
      <c r="BF1170" s="61"/>
      <c r="BG1170" s="61"/>
      <c r="BH1170" s="61"/>
      <c r="BI1170" s="61"/>
      <c r="BJ1170" s="61"/>
      <c r="BK1170" s="61"/>
      <c r="BL1170" s="61"/>
      <c r="BM1170" s="61"/>
      <c r="BN1170" s="61"/>
      <c r="BO1170" s="61"/>
      <c r="BP1170" s="61"/>
      <c r="BQ1170" s="61"/>
      <c r="BR1170" s="61"/>
      <c r="BS1170" s="61"/>
      <c r="BT1170" s="61"/>
      <c r="BU1170" s="61"/>
      <c r="BV1170" s="61"/>
      <c r="BW1170" s="61"/>
      <c r="BX1170" s="61"/>
      <c r="BY1170" s="61"/>
      <c r="BZ1170" s="61"/>
      <c r="CA1170" s="61"/>
      <c r="CB1170" s="61"/>
      <c r="CC1170" s="61"/>
      <c r="CD1170" s="61"/>
      <c r="CE1170" s="61"/>
      <c r="CF1170" s="61"/>
      <c r="CG1170" s="61"/>
      <c r="CH1170" s="61"/>
      <c r="CI1170" s="61"/>
      <c r="CJ1170" s="61"/>
      <c r="CK1170" s="61"/>
      <c r="CL1170" s="61"/>
    </row>
    <row r="1171" spans="1:90" ht="15" customHeight="1">
      <c r="A1171" s="582"/>
      <c r="B1171" s="577"/>
      <c r="C1171" s="578"/>
      <c r="D1171" s="577"/>
      <c r="E1171" s="578"/>
      <c r="F1171" s="510"/>
      <c r="G1171" s="13">
        <v>54</v>
      </c>
      <c r="H1171" s="296"/>
      <c r="I1171" s="6">
        <v>3850</v>
      </c>
      <c r="J1171" s="6">
        <f t="shared" si="288"/>
        <v>0</v>
      </c>
      <c r="K1171" s="332">
        <f>Итого!$B$17</f>
        <v>0</v>
      </c>
      <c r="L1171" s="8">
        <f t="shared" si="286"/>
        <v>3850</v>
      </c>
      <c r="M1171" s="8">
        <f t="shared" si="287"/>
        <v>0</v>
      </c>
    </row>
    <row r="1172" spans="1:90" ht="15" customHeight="1">
      <c r="A1172" s="583"/>
      <c r="B1172" s="579"/>
      <c r="C1172" s="580"/>
      <c r="D1172" s="579"/>
      <c r="E1172" s="580"/>
      <c r="F1172" s="519"/>
      <c r="G1172" s="13">
        <v>56</v>
      </c>
      <c r="H1172" s="296"/>
      <c r="I1172" s="6">
        <v>3850</v>
      </c>
      <c r="J1172" s="6">
        <f t="shared" si="288"/>
        <v>0</v>
      </c>
      <c r="K1172" s="332">
        <f>Итого!$B$17</f>
        <v>0</v>
      </c>
      <c r="L1172" s="8">
        <f t="shared" si="286"/>
        <v>3850</v>
      </c>
      <c r="M1172" s="8">
        <f t="shared" si="287"/>
        <v>0</v>
      </c>
      <c r="N1172" s="61"/>
    </row>
    <row r="1173" spans="1:90" s="3" customFormat="1" ht="15" customHeight="1">
      <c r="A1173" s="506" t="s">
        <v>103</v>
      </c>
      <c r="B1173" s="515" t="s">
        <v>104</v>
      </c>
      <c r="C1173" s="516"/>
      <c r="D1173" s="528" t="s">
        <v>580</v>
      </c>
      <c r="E1173" s="516"/>
      <c r="F1173" s="595"/>
      <c r="G1173" s="5"/>
      <c r="H1173" s="253">
        <f>SUM(H1174:H1185)</f>
        <v>0</v>
      </c>
      <c r="I1173" s="5"/>
      <c r="J1173" s="5">
        <f>SUM(J1174:J1185)</f>
        <v>0</v>
      </c>
      <c r="K1173" s="68"/>
      <c r="L1173" s="10"/>
      <c r="M1173" s="7">
        <f>SUM(M1174:M1185)</f>
        <v>0</v>
      </c>
      <c r="N1173" s="62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  <c r="Y1173" s="61"/>
      <c r="Z1173" s="61"/>
      <c r="AA1173" s="61"/>
      <c r="AB1173" s="61"/>
      <c r="AC1173" s="61"/>
      <c r="AD1173" s="61"/>
      <c r="AE1173" s="61"/>
      <c r="AF1173" s="61"/>
      <c r="AG1173" s="61"/>
      <c r="AH1173" s="61"/>
      <c r="AI1173" s="61"/>
      <c r="AJ1173" s="61"/>
      <c r="AK1173" s="61"/>
      <c r="AL1173" s="61"/>
      <c r="AM1173" s="61"/>
      <c r="AN1173" s="61"/>
      <c r="AO1173" s="61"/>
      <c r="AP1173" s="61"/>
      <c r="AQ1173" s="61"/>
      <c r="AR1173" s="61"/>
      <c r="AS1173" s="61"/>
      <c r="AT1173" s="61"/>
      <c r="AU1173" s="61"/>
      <c r="AV1173" s="61"/>
      <c r="AW1173" s="61"/>
      <c r="AX1173" s="61"/>
      <c r="AY1173" s="61"/>
      <c r="AZ1173" s="61"/>
      <c r="BA1173" s="61"/>
      <c r="BB1173" s="61"/>
      <c r="BC1173" s="61"/>
      <c r="BD1173" s="61"/>
      <c r="BE1173" s="61"/>
      <c r="BF1173" s="61"/>
      <c r="BG1173" s="61"/>
      <c r="BH1173" s="61"/>
      <c r="BI1173" s="61"/>
      <c r="BJ1173" s="61"/>
      <c r="BK1173" s="61"/>
      <c r="BL1173" s="61"/>
      <c r="BM1173" s="61"/>
      <c r="BN1173" s="61"/>
      <c r="BO1173" s="61"/>
      <c r="BP1173" s="61"/>
      <c r="BQ1173" s="61"/>
      <c r="BR1173" s="61"/>
      <c r="BS1173" s="61"/>
      <c r="BT1173" s="61"/>
      <c r="BU1173" s="61"/>
      <c r="BV1173" s="61"/>
      <c r="BW1173" s="61"/>
      <c r="BX1173" s="61"/>
      <c r="BY1173" s="61"/>
      <c r="BZ1173" s="61"/>
      <c r="CA1173" s="61"/>
      <c r="CB1173" s="61"/>
      <c r="CC1173" s="61"/>
      <c r="CD1173" s="61"/>
      <c r="CE1173" s="61"/>
      <c r="CF1173" s="61"/>
      <c r="CG1173" s="61"/>
      <c r="CH1173" s="61"/>
      <c r="CI1173" s="61"/>
      <c r="CJ1173" s="61"/>
      <c r="CK1173" s="61"/>
      <c r="CL1173" s="61"/>
    </row>
    <row r="1174" spans="1:90" ht="15" customHeight="1">
      <c r="A1174" s="582"/>
      <c r="B1174" s="517"/>
      <c r="C1174" s="518"/>
      <c r="D1174" s="577"/>
      <c r="E1174" s="578"/>
      <c r="F1174" s="510"/>
      <c r="G1174" s="13">
        <v>34</v>
      </c>
      <c r="H1174" s="296"/>
      <c r="I1174" s="6">
        <v>3850</v>
      </c>
      <c r="J1174" s="6">
        <f>I1174*H1174</f>
        <v>0</v>
      </c>
      <c r="K1174" s="332">
        <f>Итого!$B$17</f>
        <v>0</v>
      </c>
      <c r="L1174" s="8">
        <f>PRODUCT(I1174,1-K1174)</f>
        <v>3850</v>
      </c>
      <c r="M1174" s="8">
        <f t="shared" ref="M1174:M1185" si="289">L1174*H1174</f>
        <v>0</v>
      </c>
    </row>
    <row r="1175" spans="1:90" ht="15" customHeight="1">
      <c r="A1175" s="582"/>
      <c r="B1175" s="517"/>
      <c r="C1175" s="518"/>
      <c r="D1175" s="577"/>
      <c r="E1175" s="578"/>
      <c r="F1175" s="510"/>
      <c r="G1175" s="13">
        <v>36</v>
      </c>
      <c r="H1175" s="296"/>
      <c r="I1175" s="6">
        <v>3850</v>
      </c>
      <c r="J1175" s="6">
        <f t="shared" ref="J1175:J1185" si="290">I1175*H1175</f>
        <v>0</v>
      </c>
      <c r="K1175" s="332">
        <f>Итого!$B$17</f>
        <v>0</v>
      </c>
      <c r="L1175" s="8">
        <f>PRODUCT(I1175,1-K1175)</f>
        <v>3850</v>
      </c>
      <c r="M1175" s="8">
        <f t="shared" si="289"/>
        <v>0</v>
      </c>
      <c r="N1175" s="61"/>
    </row>
    <row r="1176" spans="1:90" s="3" customFormat="1" ht="15" customHeight="1">
      <c r="A1176" s="582"/>
      <c r="B1176" s="517"/>
      <c r="C1176" s="518"/>
      <c r="D1176" s="577"/>
      <c r="E1176" s="578"/>
      <c r="F1176" s="510"/>
      <c r="G1176" s="13">
        <v>38</v>
      </c>
      <c r="H1176" s="296"/>
      <c r="I1176" s="6">
        <v>3850</v>
      </c>
      <c r="J1176" s="6">
        <f t="shared" si="290"/>
        <v>0</v>
      </c>
      <c r="K1176" s="332">
        <f>Итого!$B$17</f>
        <v>0</v>
      </c>
      <c r="L1176" s="8">
        <f>PRODUCT(I1176,1-K1176)</f>
        <v>3850</v>
      </c>
      <c r="M1176" s="8">
        <f t="shared" si="289"/>
        <v>0</v>
      </c>
      <c r="N1176" s="62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  <c r="Y1176" s="61"/>
      <c r="Z1176" s="61"/>
      <c r="AA1176" s="61"/>
      <c r="AB1176" s="61"/>
      <c r="AC1176" s="61"/>
      <c r="AD1176" s="61"/>
      <c r="AE1176" s="61"/>
      <c r="AF1176" s="61"/>
      <c r="AG1176" s="61"/>
      <c r="AH1176" s="61"/>
      <c r="AI1176" s="61"/>
      <c r="AJ1176" s="61"/>
      <c r="AK1176" s="61"/>
      <c r="AL1176" s="61"/>
      <c r="AM1176" s="61"/>
      <c r="AN1176" s="61"/>
      <c r="AO1176" s="61"/>
      <c r="AP1176" s="61"/>
      <c r="AQ1176" s="61"/>
      <c r="AR1176" s="61"/>
      <c r="AS1176" s="61"/>
      <c r="AT1176" s="61"/>
      <c r="AU1176" s="61"/>
      <c r="AV1176" s="61"/>
      <c r="AW1176" s="61"/>
      <c r="AX1176" s="61"/>
      <c r="AY1176" s="61"/>
      <c r="AZ1176" s="61"/>
      <c r="BA1176" s="61"/>
      <c r="BB1176" s="61"/>
      <c r="BC1176" s="61"/>
      <c r="BD1176" s="61"/>
      <c r="BE1176" s="61"/>
      <c r="BF1176" s="61"/>
      <c r="BG1176" s="61"/>
      <c r="BH1176" s="61"/>
      <c r="BI1176" s="61"/>
      <c r="BJ1176" s="61"/>
      <c r="BK1176" s="61"/>
      <c r="BL1176" s="61"/>
      <c r="BM1176" s="61"/>
      <c r="BN1176" s="61"/>
      <c r="BO1176" s="61"/>
      <c r="BP1176" s="61"/>
      <c r="BQ1176" s="61"/>
      <c r="BR1176" s="61"/>
      <c r="BS1176" s="61"/>
      <c r="BT1176" s="61"/>
      <c r="BU1176" s="61"/>
      <c r="BV1176" s="61"/>
      <c r="BW1176" s="61"/>
      <c r="BX1176" s="61"/>
      <c r="BY1176" s="61"/>
      <c r="BZ1176" s="61"/>
      <c r="CA1176" s="61"/>
      <c r="CB1176" s="61"/>
      <c r="CC1176" s="61"/>
      <c r="CD1176" s="61"/>
      <c r="CE1176" s="61"/>
      <c r="CF1176" s="61"/>
      <c r="CG1176" s="61"/>
      <c r="CH1176" s="61"/>
      <c r="CI1176" s="61"/>
      <c r="CJ1176" s="61"/>
      <c r="CK1176" s="61"/>
      <c r="CL1176" s="61"/>
    </row>
    <row r="1177" spans="1:90" ht="15" customHeight="1">
      <c r="A1177" s="582"/>
      <c r="B1177" s="517"/>
      <c r="C1177" s="518"/>
      <c r="D1177" s="577"/>
      <c r="E1177" s="578"/>
      <c r="F1177" s="510"/>
      <c r="G1177" s="13">
        <v>40</v>
      </c>
      <c r="H1177" s="296"/>
      <c r="I1177" s="6">
        <v>3850</v>
      </c>
      <c r="J1177" s="6">
        <f t="shared" si="290"/>
        <v>0</v>
      </c>
      <c r="K1177" s="332">
        <f>Итого!$B$17</f>
        <v>0</v>
      </c>
      <c r="L1177" s="8">
        <f>PRODUCT(I1177,1-K1177)</f>
        <v>3850</v>
      </c>
      <c r="M1177" s="8">
        <f t="shared" si="289"/>
        <v>0</v>
      </c>
    </row>
    <row r="1178" spans="1:90" ht="15" customHeight="1">
      <c r="A1178" s="582"/>
      <c r="B1178" s="517"/>
      <c r="C1178" s="518"/>
      <c r="D1178" s="577"/>
      <c r="E1178" s="578"/>
      <c r="F1178" s="510"/>
      <c r="G1178" s="13">
        <v>42</v>
      </c>
      <c r="H1178" s="296"/>
      <c r="I1178" s="6">
        <v>3850</v>
      </c>
      <c r="J1178" s="6">
        <f t="shared" si="290"/>
        <v>0</v>
      </c>
      <c r="K1178" s="332">
        <f>Итого!$B$17</f>
        <v>0</v>
      </c>
      <c r="L1178" s="8">
        <f t="shared" ref="L1178:L1197" si="291">PRODUCT(I1178,1-K1178)</f>
        <v>3850</v>
      </c>
      <c r="M1178" s="8">
        <f t="shared" si="289"/>
        <v>0</v>
      </c>
      <c r="N1178" s="61"/>
    </row>
    <row r="1179" spans="1:90" s="3" customFormat="1" ht="15" customHeight="1">
      <c r="A1179" s="582"/>
      <c r="B1179" s="517"/>
      <c r="C1179" s="518"/>
      <c r="D1179" s="577"/>
      <c r="E1179" s="578"/>
      <c r="F1179" s="510"/>
      <c r="G1179" s="13">
        <v>44</v>
      </c>
      <c r="H1179" s="296"/>
      <c r="I1179" s="6">
        <v>3850</v>
      </c>
      <c r="J1179" s="6">
        <f t="shared" si="290"/>
        <v>0</v>
      </c>
      <c r="K1179" s="332">
        <f>Итого!$B$17</f>
        <v>0</v>
      </c>
      <c r="L1179" s="8">
        <f t="shared" si="291"/>
        <v>3850</v>
      </c>
      <c r="M1179" s="8">
        <f t="shared" si="289"/>
        <v>0</v>
      </c>
      <c r="N1179" s="62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  <c r="Y1179" s="61"/>
      <c r="Z1179" s="61"/>
      <c r="AA1179" s="61"/>
      <c r="AB1179" s="61"/>
      <c r="AC1179" s="61"/>
      <c r="AD1179" s="61"/>
      <c r="AE1179" s="61"/>
      <c r="AF1179" s="61"/>
      <c r="AG1179" s="61"/>
      <c r="AH1179" s="61"/>
      <c r="AI1179" s="61"/>
      <c r="AJ1179" s="61"/>
      <c r="AK1179" s="61"/>
      <c r="AL1179" s="61"/>
      <c r="AM1179" s="61"/>
      <c r="AN1179" s="61"/>
      <c r="AO1179" s="61"/>
      <c r="AP1179" s="61"/>
      <c r="AQ1179" s="61"/>
      <c r="AR1179" s="61"/>
      <c r="AS1179" s="61"/>
      <c r="AT1179" s="61"/>
      <c r="AU1179" s="61"/>
      <c r="AV1179" s="61"/>
      <c r="AW1179" s="61"/>
      <c r="AX1179" s="61"/>
      <c r="AY1179" s="61"/>
      <c r="AZ1179" s="61"/>
      <c r="BA1179" s="61"/>
      <c r="BB1179" s="61"/>
      <c r="BC1179" s="61"/>
      <c r="BD1179" s="61"/>
      <c r="BE1179" s="61"/>
      <c r="BF1179" s="61"/>
      <c r="BG1179" s="61"/>
      <c r="BH1179" s="61"/>
      <c r="BI1179" s="61"/>
      <c r="BJ1179" s="61"/>
      <c r="BK1179" s="61"/>
      <c r="BL1179" s="61"/>
      <c r="BM1179" s="61"/>
      <c r="BN1179" s="61"/>
      <c r="BO1179" s="61"/>
      <c r="BP1179" s="61"/>
      <c r="BQ1179" s="61"/>
      <c r="BR1179" s="61"/>
      <c r="BS1179" s="61"/>
      <c r="BT1179" s="61"/>
      <c r="BU1179" s="61"/>
      <c r="BV1179" s="61"/>
      <c r="BW1179" s="61"/>
      <c r="BX1179" s="61"/>
      <c r="BY1179" s="61"/>
      <c r="BZ1179" s="61"/>
      <c r="CA1179" s="61"/>
      <c r="CB1179" s="61"/>
      <c r="CC1179" s="61"/>
      <c r="CD1179" s="61"/>
      <c r="CE1179" s="61"/>
      <c r="CF1179" s="61"/>
      <c r="CG1179" s="61"/>
      <c r="CH1179" s="61"/>
      <c r="CI1179" s="61"/>
      <c r="CJ1179" s="61"/>
      <c r="CK1179" s="61"/>
      <c r="CL1179" s="61"/>
    </row>
    <row r="1180" spans="1:90" ht="15" customHeight="1">
      <c r="A1180" s="582"/>
      <c r="B1180" s="517"/>
      <c r="C1180" s="518"/>
      <c r="D1180" s="577"/>
      <c r="E1180" s="578"/>
      <c r="F1180" s="510"/>
      <c r="G1180" s="13">
        <v>46</v>
      </c>
      <c r="H1180" s="296"/>
      <c r="I1180" s="6">
        <v>3850</v>
      </c>
      <c r="J1180" s="6">
        <f t="shared" si="290"/>
        <v>0</v>
      </c>
      <c r="K1180" s="332">
        <f>Итого!$B$17</f>
        <v>0</v>
      </c>
      <c r="L1180" s="8">
        <f t="shared" si="291"/>
        <v>3850</v>
      </c>
      <c r="M1180" s="8">
        <f t="shared" si="289"/>
        <v>0</v>
      </c>
    </row>
    <row r="1181" spans="1:90" ht="15" customHeight="1">
      <c r="A1181" s="582"/>
      <c r="B1181" s="517"/>
      <c r="C1181" s="518"/>
      <c r="D1181" s="577"/>
      <c r="E1181" s="578"/>
      <c r="F1181" s="510"/>
      <c r="G1181" s="13">
        <v>48</v>
      </c>
      <c r="H1181" s="296"/>
      <c r="I1181" s="6">
        <v>3850</v>
      </c>
      <c r="J1181" s="6">
        <f t="shared" si="290"/>
        <v>0</v>
      </c>
      <c r="K1181" s="332">
        <f>Итого!$B$17</f>
        <v>0</v>
      </c>
      <c r="L1181" s="8">
        <f t="shared" si="291"/>
        <v>3850</v>
      </c>
      <c r="M1181" s="8">
        <f t="shared" si="289"/>
        <v>0</v>
      </c>
      <c r="N1181" s="61"/>
    </row>
    <row r="1182" spans="1:90" s="3" customFormat="1" ht="15" customHeight="1">
      <c r="A1182" s="582"/>
      <c r="B1182" s="517"/>
      <c r="C1182" s="518"/>
      <c r="D1182" s="577"/>
      <c r="E1182" s="578"/>
      <c r="F1182" s="510"/>
      <c r="G1182" s="13">
        <v>50</v>
      </c>
      <c r="H1182" s="296"/>
      <c r="I1182" s="6">
        <v>3850</v>
      </c>
      <c r="J1182" s="6">
        <f t="shared" si="290"/>
        <v>0</v>
      </c>
      <c r="K1182" s="332">
        <f>Итого!$B$17</f>
        <v>0</v>
      </c>
      <c r="L1182" s="8">
        <f t="shared" si="291"/>
        <v>3850</v>
      </c>
      <c r="M1182" s="8">
        <f t="shared" si="289"/>
        <v>0</v>
      </c>
      <c r="N1182" s="62"/>
      <c r="O1182" s="61"/>
      <c r="P1182" s="61"/>
      <c r="Q1182" s="61"/>
      <c r="R1182" s="61"/>
      <c r="S1182" s="61"/>
      <c r="T1182" s="61"/>
      <c r="U1182" s="61"/>
      <c r="V1182" s="61"/>
      <c r="W1182" s="61"/>
      <c r="X1182" s="61"/>
      <c r="Y1182" s="61"/>
      <c r="Z1182" s="61"/>
      <c r="AA1182" s="61"/>
      <c r="AB1182" s="61"/>
      <c r="AC1182" s="61"/>
      <c r="AD1182" s="61"/>
      <c r="AE1182" s="61"/>
      <c r="AF1182" s="61"/>
      <c r="AG1182" s="61"/>
      <c r="AH1182" s="61"/>
      <c r="AI1182" s="61"/>
      <c r="AJ1182" s="61"/>
      <c r="AK1182" s="61"/>
      <c r="AL1182" s="61"/>
      <c r="AM1182" s="61"/>
      <c r="AN1182" s="61"/>
      <c r="AO1182" s="61"/>
      <c r="AP1182" s="61"/>
      <c r="AQ1182" s="61"/>
      <c r="AR1182" s="61"/>
      <c r="AS1182" s="61"/>
      <c r="AT1182" s="61"/>
      <c r="AU1182" s="61"/>
      <c r="AV1182" s="61"/>
      <c r="AW1182" s="61"/>
      <c r="AX1182" s="61"/>
      <c r="AY1182" s="61"/>
      <c r="AZ1182" s="61"/>
      <c r="BA1182" s="61"/>
      <c r="BB1182" s="61"/>
      <c r="BC1182" s="61"/>
      <c r="BD1182" s="61"/>
      <c r="BE1182" s="61"/>
      <c r="BF1182" s="61"/>
      <c r="BG1182" s="61"/>
      <c r="BH1182" s="61"/>
      <c r="BI1182" s="61"/>
      <c r="BJ1182" s="61"/>
      <c r="BK1182" s="61"/>
      <c r="BL1182" s="61"/>
      <c r="BM1182" s="61"/>
      <c r="BN1182" s="61"/>
      <c r="BO1182" s="61"/>
      <c r="BP1182" s="61"/>
      <c r="BQ1182" s="61"/>
      <c r="BR1182" s="61"/>
      <c r="BS1182" s="61"/>
      <c r="BT1182" s="61"/>
      <c r="BU1182" s="61"/>
      <c r="BV1182" s="61"/>
      <c r="BW1182" s="61"/>
      <c r="BX1182" s="61"/>
      <c r="BY1182" s="61"/>
      <c r="BZ1182" s="61"/>
      <c r="CA1182" s="61"/>
      <c r="CB1182" s="61"/>
      <c r="CC1182" s="61"/>
      <c r="CD1182" s="61"/>
      <c r="CE1182" s="61"/>
      <c r="CF1182" s="61"/>
      <c r="CG1182" s="61"/>
      <c r="CH1182" s="61"/>
      <c r="CI1182" s="61"/>
      <c r="CJ1182" s="61"/>
      <c r="CK1182" s="61"/>
      <c r="CL1182" s="61"/>
    </row>
    <row r="1183" spans="1:90" ht="15" customHeight="1">
      <c r="A1183" s="582"/>
      <c r="B1183" s="517"/>
      <c r="C1183" s="518"/>
      <c r="D1183" s="577"/>
      <c r="E1183" s="578"/>
      <c r="F1183" s="510"/>
      <c r="G1183" s="13">
        <v>52</v>
      </c>
      <c r="H1183" s="296"/>
      <c r="I1183" s="6">
        <v>3850</v>
      </c>
      <c r="J1183" s="6">
        <f t="shared" si="290"/>
        <v>0</v>
      </c>
      <c r="K1183" s="332">
        <f>Итого!$B$17</f>
        <v>0</v>
      </c>
      <c r="L1183" s="8">
        <f t="shared" si="291"/>
        <v>3850</v>
      </c>
      <c r="M1183" s="8">
        <f t="shared" si="289"/>
        <v>0</v>
      </c>
    </row>
    <row r="1184" spans="1:90" ht="15" customHeight="1">
      <c r="A1184" s="582"/>
      <c r="B1184" s="517"/>
      <c r="C1184" s="518"/>
      <c r="D1184" s="577"/>
      <c r="E1184" s="578"/>
      <c r="F1184" s="510"/>
      <c r="G1184" s="13">
        <v>54</v>
      </c>
      <c r="H1184" s="296"/>
      <c r="I1184" s="6">
        <v>3850</v>
      </c>
      <c r="J1184" s="6">
        <f t="shared" si="290"/>
        <v>0</v>
      </c>
      <c r="K1184" s="332">
        <f>Итого!$B$17</f>
        <v>0</v>
      </c>
      <c r="L1184" s="8">
        <f t="shared" si="291"/>
        <v>3850</v>
      </c>
      <c r="M1184" s="8">
        <f t="shared" si="289"/>
        <v>0</v>
      </c>
      <c r="N1184" s="61"/>
    </row>
    <row r="1185" spans="1:90" s="3" customFormat="1" ht="15" customHeight="1">
      <c r="A1185" s="583"/>
      <c r="B1185" s="529"/>
      <c r="C1185" s="530"/>
      <c r="D1185" s="579"/>
      <c r="E1185" s="580"/>
      <c r="F1185" s="519"/>
      <c r="G1185" s="13">
        <v>56</v>
      </c>
      <c r="H1185" s="296"/>
      <c r="I1185" s="6">
        <v>3850</v>
      </c>
      <c r="J1185" s="6">
        <f t="shared" si="290"/>
        <v>0</v>
      </c>
      <c r="K1185" s="332">
        <f>Итого!$B$17</f>
        <v>0</v>
      </c>
      <c r="L1185" s="8">
        <f t="shared" si="291"/>
        <v>3850</v>
      </c>
      <c r="M1185" s="8">
        <f t="shared" si="289"/>
        <v>0</v>
      </c>
      <c r="N1185" s="62"/>
      <c r="O1185" s="61"/>
      <c r="P1185" s="61"/>
      <c r="Q1185" s="61"/>
      <c r="R1185" s="61"/>
      <c r="S1185" s="61"/>
      <c r="T1185" s="61"/>
      <c r="U1185" s="61"/>
      <c r="V1185" s="61"/>
      <c r="W1185" s="61"/>
      <c r="X1185" s="61"/>
      <c r="Y1185" s="61"/>
      <c r="Z1185" s="61"/>
      <c r="AA1185" s="61"/>
      <c r="AB1185" s="61"/>
      <c r="AC1185" s="61"/>
      <c r="AD1185" s="61"/>
      <c r="AE1185" s="61"/>
      <c r="AF1185" s="61"/>
      <c r="AG1185" s="61"/>
      <c r="AH1185" s="61"/>
      <c r="AI1185" s="61"/>
      <c r="AJ1185" s="61"/>
      <c r="AK1185" s="61"/>
      <c r="AL1185" s="61"/>
      <c r="AM1185" s="61"/>
      <c r="AN1185" s="61"/>
      <c r="AO1185" s="61"/>
      <c r="AP1185" s="61"/>
      <c r="AQ1185" s="61"/>
      <c r="AR1185" s="61"/>
      <c r="AS1185" s="61"/>
      <c r="AT1185" s="61"/>
      <c r="AU1185" s="61"/>
      <c r="AV1185" s="61"/>
      <c r="AW1185" s="61"/>
      <c r="AX1185" s="61"/>
      <c r="AY1185" s="61"/>
      <c r="AZ1185" s="61"/>
      <c r="BA1185" s="61"/>
      <c r="BB1185" s="61"/>
      <c r="BC1185" s="61"/>
      <c r="BD1185" s="61"/>
      <c r="BE1185" s="61"/>
      <c r="BF1185" s="61"/>
      <c r="BG1185" s="61"/>
      <c r="BH1185" s="61"/>
      <c r="BI1185" s="61"/>
      <c r="BJ1185" s="61"/>
      <c r="BK1185" s="61"/>
      <c r="BL1185" s="61"/>
      <c r="BM1185" s="61"/>
      <c r="BN1185" s="61"/>
      <c r="BO1185" s="61"/>
      <c r="BP1185" s="61"/>
      <c r="BQ1185" s="61"/>
      <c r="BR1185" s="61"/>
      <c r="BS1185" s="61"/>
      <c r="BT1185" s="61"/>
      <c r="BU1185" s="61"/>
      <c r="BV1185" s="61"/>
      <c r="BW1185" s="61"/>
      <c r="BX1185" s="61"/>
      <c r="BY1185" s="61"/>
      <c r="BZ1185" s="61"/>
      <c r="CA1185" s="61"/>
      <c r="CB1185" s="61"/>
      <c r="CC1185" s="61"/>
      <c r="CD1185" s="61"/>
      <c r="CE1185" s="61"/>
      <c r="CF1185" s="61"/>
      <c r="CG1185" s="61"/>
      <c r="CH1185" s="61"/>
      <c r="CI1185" s="61"/>
      <c r="CJ1185" s="61"/>
      <c r="CK1185" s="61"/>
      <c r="CL1185" s="61"/>
    </row>
    <row r="1186" spans="1:90" ht="15" customHeight="1">
      <c r="A1186" s="532" t="s">
        <v>106</v>
      </c>
      <c r="B1186" s="515" t="s">
        <v>105</v>
      </c>
      <c r="C1186" s="576"/>
      <c r="D1186" s="528" t="s">
        <v>580</v>
      </c>
      <c r="E1186" s="516"/>
      <c r="F1186" s="595"/>
      <c r="G1186" s="5"/>
      <c r="H1186" s="253">
        <f>SUM(H1187:H1198)</f>
        <v>0</v>
      </c>
      <c r="I1186" s="5"/>
      <c r="J1186" s="5">
        <f>SUM(J1187:J1198)</f>
        <v>0</v>
      </c>
      <c r="K1186" s="68"/>
      <c r="L1186" s="10"/>
      <c r="M1186" s="7">
        <f>SUM(M1187:M1198)</f>
        <v>0</v>
      </c>
    </row>
    <row r="1187" spans="1:90" ht="15" customHeight="1">
      <c r="A1187" s="582"/>
      <c r="B1187" s="517"/>
      <c r="C1187" s="518"/>
      <c r="D1187" s="577"/>
      <c r="E1187" s="578"/>
      <c r="F1187" s="510"/>
      <c r="G1187" s="13">
        <v>34</v>
      </c>
      <c r="H1187" s="296"/>
      <c r="I1187" s="6">
        <v>3850</v>
      </c>
      <c r="J1187" s="6">
        <f>I1187*H1187</f>
        <v>0</v>
      </c>
      <c r="K1187" s="332">
        <f>Итого!$B$17</f>
        <v>0</v>
      </c>
      <c r="L1187" s="8">
        <f t="shared" si="291"/>
        <v>3850</v>
      </c>
      <c r="M1187" s="8">
        <f t="shared" ref="M1187:M1198" si="292">L1187*H1187</f>
        <v>0</v>
      </c>
    </row>
    <row r="1188" spans="1:90" ht="15" customHeight="1">
      <c r="A1188" s="582"/>
      <c r="B1188" s="517"/>
      <c r="C1188" s="518"/>
      <c r="D1188" s="577"/>
      <c r="E1188" s="578"/>
      <c r="F1188" s="510"/>
      <c r="G1188" s="13">
        <v>36</v>
      </c>
      <c r="H1188" s="296"/>
      <c r="I1188" s="6">
        <v>3850</v>
      </c>
      <c r="J1188" s="6">
        <f t="shared" ref="J1188:J1198" si="293">I1188*H1188</f>
        <v>0</v>
      </c>
      <c r="K1188" s="332">
        <f>Итого!$B$17</f>
        <v>0</v>
      </c>
      <c r="L1188" s="8">
        <f t="shared" si="291"/>
        <v>3850</v>
      </c>
      <c r="M1188" s="8">
        <f t="shared" si="292"/>
        <v>0</v>
      </c>
    </row>
    <row r="1189" spans="1:90" ht="15" customHeight="1">
      <c r="A1189" s="582"/>
      <c r="B1189" s="517"/>
      <c r="C1189" s="518"/>
      <c r="D1189" s="577"/>
      <c r="E1189" s="578"/>
      <c r="F1189" s="510"/>
      <c r="G1189" s="13">
        <v>38</v>
      </c>
      <c r="H1189" s="296"/>
      <c r="I1189" s="6">
        <v>3850</v>
      </c>
      <c r="J1189" s="6">
        <f t="shared" si="293"/>
        <v>0</v>
      </c>
      <c r="K1189" s="332">
        <f>Итого!$B$17</f>
        <v>0</v>
      </c>
      <c r="L1189" s="8">
        <f t="shared" si="291"/>
        <v>3850</v>
      </c>
      <c r="M1189" s="8">
        <f t="shared" si="292"/>
        <v>0</v>
      </c>
    </row>
    <row r="1190" spans="1:90" ht="15" customHeight="1">
      <c r="A1190" s="582"/>
      <c r="B1190" s="517"/>
      <c r="C1190" s="518"/>
      <c r="D1190" s="577"/>
      <c r="E1190" s="578"/>
      <c r="F1190" s="510"/>
      <c r="G1190" s="13">
        <v>40</v>
      </c>
      <c r="H1190" s="296"/>
      <c r="I1190" s="6">
        <v>3850</v>
      </c>
      <c r="J1190" s="6">
        <f t="shared" si="293"/>
        <v>0</v>
      </c>
      <c r="K1190" s="332">
        <f>Итого!$B$17</f>
        <v>0</v>
      </c>
      <c r="L1190" s="8">
        <f t="shared" si="291"/>
        <v>3850</v>
      </c>
      <c r="M1190" s="8">
        <f t="shared" si="292"/>
        <v>0</v>
      </c>
      <c r="N1190" s="61"/>
    </row>
    <row r="1191" spans="1:90" s="3" customFormat="1" ht="15" customHeight="1">
      <c r="A1191" s="582"/>
      <c r="B1191" s="517"/>
      <c r="C1191" s="518"/>
      <c r="D1191" s="577"/>
      <c r="E1191" s="578"/>
      <c r="F1191" s="510"/>
      <c r="G1191" s="13">
        <v>42</v>
      </c>
      <c r="H1191" s="296"/>
      <c r="I1191" s="6">
        <v>3850</v>
      </c>
      <c r="J1191" s="6">
        <f t="shared" si="293"/>
        <v>0</v>
      </c>
      <c r="K1191" s="332">
        <f>Итого!$B$17</f>
        <v>0</v>
      </c>
      <c r="L1191" s="8">
        <f t="shared" si="291"/>
        <v>3850</v>
      </c>
      <c r="M1191" s="8">
        <f t="shared" si="292"/>
        <v>0</v>
      </c>
      <c r="N1191" s="62"/>
      <c r="O1191" s="61"/>
      <c r="P1191" s="61"/>
      <c r="Q1191" s="61"/>
      <c r="R1191" s="61"/>
      <c r="S1191" s="61"/>
      <c r="T1191" s="61"/>
      <c r="U1191" s="61"/>
      <c r="V1191" s="61"/>
      <c r="W1191" s="61"/>
      <c r="X1191" s="61"/>
      <c r="Y1191" s="61"/>
      <c r="Z1191" s="61"/>
      <c r="AA1191" s="61"/>
      <c r="AB1191" s="61"/>
      <c r="AC1191" s="61"/>
      <c r="AD1191" s="61"/>
      <c r="AE1191" s="61"/>
      <c r="AF1191" s="61"/>
      <c r="AG1191" s="61"/>
      <c r="AH1191" s="61"/>
      <c r="AI1191" s="61"/>
      <c r="AJ1191" s="61"/>
      <c r="AK1191" s="61"/>
      <c r="AL1191" s="61"/>
      <c r="AM1191" s="61"/>
      <c r="AN1191" s="61"/>
      <c r="AO1191" s="61"/>
      <c r="AP1191" s="61"/>
      <c r="AQ1191" s="61"/>
      <c r="AR1191" s="61"/>
      <c r="AS1191" s="61"/>
      <c r="AT1191" s="61"/>
      <c r="AU1191" s="61"/>
      <c r="AV1191" s="61"/>
      <c r="AW1191" s="61"/>
      <c r="AX1191" s="61"/>
      <c r="AY1191" s="61"/>
      <c r="AZ1191" s="61"/>
      <c r="BA1191" s="61"/>
      <c r="BB1191" s="61"/>
      <c r="BC1191" s="61"/>
      <c r="BD1191" s="61"/>
      <c r="BE1191" s="61"/>
      <c r="BF1191" s="61"/>
      <c r="BG1191" s="61"/>
      <c r="BH1191" s="61"/>
      <c r="BI1191" s="61"/>
      <c r="BJ1191" s="61"/>
      <c r="BK1191" s="61"/>
      <c r="BL1191" s="61"/>
      <c r="BM1191" s="61"/>
      <c r="BN1191" s="61"/>
      <c r="BO1191" s="61"/>
      <c r="BP1191" s="61"/>
      <c r="BQ1191" s="61"/>
      <c r="BR1191" s="61"/>
      <c r="BS1191" s="61"/>
      <c r="BT1191" s="61"/>
      <c r="BU1191" s="61"/>
      <c r="BV1191" s="61"/>
      <c r="BW1191" s="61"/>
      <c r="BX1191" s="61"/>
      <c r="BY1191" s="61"/>
      <c r="BZ1191" s="61"/>
      <c r="CA1191" s="61"/>
      <c r="CB1191" s="61"/>
      <c r="CC1191" s="61"/>
      <c r="CD1191" s="61"/>
      <c r="CE1191" s="61"/>
      <c r="CF1191" s="61"/>
      <c r="CG1191" s="61"/>
      <c r="CH1191" s="61"/>
      <c r="CI1191" s="61"/>
      <c r="CJ1191" s="61"/>
      <c r="CK1191" s="61"/>
      <c r="CL1191" s="61"/>
    </row>
    <row r="1192" spans="1:90" ht="15" customHeight="1">
      <c r="A1192" s="582"/>
      <c r="B1192" s="517"/>
      <c r="C1192" s="518"/>
      <c r="D1192" s="577"/>
      <c r="E1192" s="578"/>
      <c r="F1192" s="510"/>
      <c r="G1192" s="13">
        <v>44</v>
      </c>
      <c r="H1192" s="296"/>
      <c r="I1192" s="6">
        <v>3850</v>
      </c>
      <c r="J1192" s="6">
        <f t="shared" si="293"/>
        <v>0</v>
      </c>
      <c r="K1192" s="332">
        <f>Итого!$B$17</f>
        <v>0</v>
      </c>
      <c r="L1192" s="8">
        <f t="shared" si="291"/>
        <v>3850</v>
      </c>
      <c r="M1192" s="8">
        <f t="shared" si="292"/>
        <v>0</v>
      </c>
    </row>
    <row r="1193" spans="1:90" ht="15" customHeight="1">
      <c r="A1193" s="582"/>
      <c r="B1193" s="517"/>
      <c r="C1193" s="518"/>
      <c r="D1193" s="577"/>
      <c r="E1193" s="578"/>
      <c r="F1193" s="510"/>
      <c r="G1193" s="13">
        <v>46</v>
      </c>
      <c r="H1193" s="296"/>
      <c r="I1193" s="6">
        <v>3850</v>
      </c>
      <c r="J1193" s="6">
        <f t="shared" si="293"/>
        <v>0</v>
      </c>
      <c r="K1193" s="332">
        <f>Итого!$B$17</f>
        <v>0</v>
      </c>
      <c r="L1193" s="8">
        <f t="shared" si="291"/>
        <v>3850</v>
      </c>
      <c r="M1193" s="8">
        <f t="shared" si="292"/>
        <v>0</v>
      </c>
    </row>
    <row r="1194" spans="1:90" ht="15" customHeight="1">
      <c r="A1194" s="582"/>
      <c r="B1194" s="517"/>
      <c r="C1194" s="518"/>
      <c r="D1194" s="577"/>
      <c r="E1194" s="578"/>
      <c r="F1194" s="510"/>
      <c r="G1194" s="13">
        <v>48</v>
      </c>
      <c r="H1194" s="296"/>
      <c r="I1194" s="6">
        <v>3850</v>
      </c>
      <c r="J1194" s="6">
        <f t="shared" si="293"/>
        <v>0</v>
      </c>
      <c r="K1194" s="332">
        <f>Итого!$B$17</f>
        <v>0</v>
      </c>
      <c r="L1194" s="8">
        <f t="shared" si="291"/>
        <v>3850</v>
      </c>
      <c r="M1194" s="8">
        <f t="shared" si="292"/>
        <v>0</v>
      </c>
    </row>
    <row r="1195" spans="1:90" ht="15" customHeight="1">
      <c r="A1195" s="582"/>
      <c r="B1195" s="517"/>
      <c r="C1195" s="518"/>
      <c r="D1195" s="577"/>
      <c r="E1195" s="578"/>
      <c r="F1195" s="510"/>
      <c r="G1195" s="13">
        <v>50</v>
      </c>
      <c r="H1195" s="296"/>
      <c r="I1195" s="6">
        <v>3850</v>
      </c>
      <c r="J1195" s="6">
        <f t="shared" si="293"/>
        <v>0</v>
      </c>
      <c r="K1195" s="332">
        <f>Итого!$B$17</f>
        <v>0</v>
      </c>
      <c r="L1195" s="8">
        <f t="shared" si="291"/>
        <v>3850</v>
      </c>
      <c r="M1195" s="8">
        <f t="shared" si="292"/>
        <v>0</v>
      </c>
    </row>
    <row r="1196" spans="1:90" ht="15" customHeight="1">
      <c r="A1196" s="582"/>
      <c r="B1196" s="517"/>
      <c r="C1196" s="518"/>
      <c r="D1196" s="577"/>
      <c r="E1196" s="578"/>
      <c r="F1196" s="510"/>
      <c r="G1196" s="13">
        <v>52</v>
      </c>
      <c r="H1196" s="296"/>
      <c r="I1196" s="6">
        <v>3850</v>
      </c>
      <c r="J1196" s="6">
        <f t="shared" si="293"/>
        <v>0</v>
      </c>
      <c r="K1196" s="332">
        <f>Итого!$B$17</f>
        <v>0</v>
      </c>
      <c r="L1196" s="8">
        <f t="shared" si="291"/>
        <v>3850</v>
      </c>
      <c r="M1196" s="8">
        <f t="shared" si="292"/>
        <v>0</v>
      </c>
      <c r="N1196" s="61"/>
    </row>
    <row r="1197" spans="1:90" s="3" customFormat="1" ht="15" customHeight="1">
      <c r="A1197" s="582"/>
      <c r="B1197" s="517"/>
      <c r="C1197" s="518"/>
      <c r="D1197" s="577"/>
      <c r="E1197" s="578"/>
      <c r="F1197" s="510"/>
      <c r="G1197" s="13">
        <v>54</v>
      </c>
      <c r="H1197" s="296"/>
      <c r="I1197" s="6">
        <v>3850</v>
      </c>
      <c r="J1197" s="6">
        <f t="shared" si="293"/>
        <v>0</v>
      </c>
      <c r="K1197" s="332">
        <f>Итого!$B$17</f>
        <v>0</v>
      </c>
      <c r="L1197" s="8">
        <f t="shared" si="291"/>
        <v>3850</v>
      </c>
      <c r="M1197" s="8">
        <f t="shared" si="292"/>
        <v>0</v>
      </c>
      <c r="N1197" s="62"/>
      <c r="O1197" s="61"/>
      <c r="P1197" s="61"/>
      <c r="Q1197" s="61"/>
      <c r="R1197" s="61"/>
      <c r="S1197" s="61"/>
      <c r="T1197" s="61"/>
      <c r="U1197" s="61"/>
      <c r="V1197" s="61"/>
      <c r="W1197" s="61"/>
      <c r="X1197" s="61"/>
      <c r="Y1197" s="61"/>
      <c r="Z1197" s="61"/>
      <c r="AA1197" s="61"/>
      <c r="AB1197" s="61"/>
      <c r="AC1197" s="61"/>
      <c r="AD1197" s="61"/>
      <c r="AE1197" s="61"/>
      <c r="AF1197" s="61"/>
      <c r="AG1197" s="61"/>
      <c r="AH1197" s="61"/>
      <c r="AI1197" s="61"/>
      <c r="AJ1197" s="61"/>
      <c r="AK1197" s="61"/>
      <c r="AL1197" s="61"/>
      <c r="AM1197" s="61"/>
      <c r="AN1197" s="61"/>
      <c r="AO1197" s="61"/>
      <c r="AP1197" s="61"/>
      <c r="AQ1197" s="61"/>
      <c r="AR1197" s="61"/>
      <c r="AS1197" s="61"/>
      <c r="AT1197" s="61"/>
      <c r="AU1197" s="61"/>
      <c r="AV1197" s="61"/>
      <c r="AW1197" s="61"/>
      <c r="AX1197" s="61"/>
      <c r="AY1197" s="61"/>
      <c r="AZ1197" s="61"/>
      <c r="BA1197" s="61"/>
      <c r="BB1197" s="61"/>
      <c r="BC1197" s="61"/>
      <c r="BD1197" s="61"/>
      <c r="BE1197" s="61"/>
      <c r="BF1197" s="61"/>
      <c r="BG1197" s="61"/>
      <c r="BH1197" s="61"/>
      <c r="BI1197" s="61"/>
      <c r="BJ1197" s="61"/>
      <c r="BK1197" s="61"/>
      <c r="BL1197" s="61"/>
      <c r="BM1197" s="61"/>
      <c r="BN1197" s="61"/>
      <c r="BO1197" s="61"/>
      <c r="BP1197" s="61"/>
      <c r="BQ1197" s="61"/>
      <c r="BR1197" s="61"/>
      <c r="BS1197" s="61"/>
      <c r="BT1197" s="61"/>
      <c r="BU1197" s="61"/>
      <c r="BV1197" s="61"/>
      <c r="BW1197" s="61"/>
      <c r="BX1197" s="61"/>
      <c r="BY1197" s="61"/>
      <c r="BZ1197" s="61"/>
      <c r="CA1197" s="61"/>
      <c r="CB1197" s="61"/>
      <c r="CC1197" s="61"/>
      <c r="CD1197" s="61"/>
      <c r="CE1197" s="61"/>
      <c r="CF1197" s="61"/>
      <c r="CG1197" s="61"/>
      <c r="CH1197" s="61"/>
      <c r="CI1197" s="61"/>
      <c r="CJ1197" s="61"/>
      <c r="CK1197" s="61"/>
      <c r="CL1197" s="61"/>
    </row>
    <row r="1198" spans="1:90" ht="15" customHeight="1">
      <c r="A1198" s="583"/>
      <c r="B1198" s="529"/>
      <c r="C1198" s="530"/>
      <c r="D1198" s="579"/>
      <c r="E1198" s="580"/>
      <c r="F1198" s="519"/>
      <c r="G1198" s="13">
        <v>56</v>
      </c>
      <c r="H1198" s="296"/>
      <c r="I1198" s="6">
        <v>3850</v>
      </c>
      <c r="J1198" s="6">
        <f t="shared" si="293"/>
        <v>0</v>
      </c>
      <c r="K1198" s="332">
        <f>Итого!$B$17</f>
        <v>0</v>
      </c>
      <c r="L1198" s="8">
        <f>PRODUCT(I1198,1-K1198)</f>
        <v>3850</v>
      </c>
      <c r="M1198" s="8">
        <f t="shared" si="292"/>
        <v>0</v>
      </c>
    </row>
    <row r="1199" spans="1:90" ht="15" customHeight="1">
      <c r="A1199" s="19"/>
      <c r="B1199" s="599" t="s">
        <v>137</v>
      </c>
      <c r="C1199" s="599"/>
      <c r="D1199" s="599"/>
      <c r="E1199" s="599"/>
      <c r="F1199" s="599"/>
      <c r="G1199" s="599"/>
      <c r="H1199" s="599"/>
      <c r="I1199" s="599"/>
      <c r="J1199" s="599"/>
      <c r="K1199" s="599"/>
      <c r="L1199" s="76"/>
      <c r="M1199" s="77"/>
    </row>
    <row r="1200" spans="1:90" ht="15" customHeight="1">
      <c r="A1200" s="600"/>
      <c r="B1200" s="601"/>
      <c r="C1200" s="15"/>
      <c r="D1200" s="15"/>
      <c r="E1200" s="15"/>
      <c r="F1200" s="15"/>
      <c r="G1200" s="15"/>
      <c r="H1200" s="255">
        <f>SUM(H1201+H1216+H1231+H1246+H1261+H1273+H1285+H1297+H1309+H1321)</f>
        <v>0</v>
      </c>
      <c r="I1200" s="15"/>
      <c r="J1200" s="20">
        <f>SUM(J1201+J1216+J1231+J1246+J1261+J1273+J1285+J1297+J1309+J1321)</f>
        <v>0</v>
      </c>
      <c r="K1200" s="69"/>
      <c r="L1200" s="74"/>
      <c r="M1200" s="75">
        <f>M1321+M1201+M1216+M1231+M1246+M1309</f>
        <v>0</v>
      </c>
    </row>
    <row r="1201" spans="1:90" ht="15" customHeight="1">
      <c r="A1201" s="596">
        <v>134</v>
      </c>
      <c r="B1201" s="511" t="s">
        <v>162</v>
      </c>
      <c r="C1201" s="512"/>
      <c r="D1201" s="511" t="s">
        <v>591</v>
      </c>
      <c r="E1201" s="512"/>
      <c r="F1201" s="595"/>
      <c r="G1201" s="5"/>
      <c r="H1201" s="253">
        <f>SUM(H1202:H1215)</f>
        <v>0</v>
      </c>
      <c r="I1201" s="5"/>
      <c r="J1201" s="5">
        <f>SUM(J1202:J1215)</f>
        <v>0</v>
      </c>
      <c r="K1201" s="68"/>
      <c r="L1201" s="10"/>
      <c r="M1201" s="7">
        <f>SUM(M1202:M1215)</f>
        <v>0</v>
      </c>
    </row>
    <row r="1202" spans="1:90" ht="15" customHeight="1">
      <c r="A1202" s="597"/>
      <c r="B1202" s="517"/>
      <c r="C1202" s="518"/>
      <c r="D1202" s="577"/>
      <c r="E1202" s="578"/>
      <c r="F1202" s="510"/>
      <c r="G1202" s="13">
        <v>34</v>
      </c>
      <c r="H1202" s="296"/>
      <c r="I1202" s="6">
        <v>5899</v>
      </c>
      <c r="J1202" s="6">
        <f>I1202*H1202</f>
        <v>0</v>
      </c>
      <c r="K1202" s="332">
        <f>Итого!$B$17</f>
        <v>0</v>
      </c>
      <c r="L1202" s="8">
        <f t="shared" ref="L1202:L1254" si="294">PRODUCT(I1202,1-K1202)</f>
        <v>5899</v>
      </c>
      <c r="M1202" s="8">
        <f>L1202*H1202</f>
        <v>0</v>
      </c>
      <c r="N1202" s="61"/>
    </row>
    <row r="1203" spans="1:90" s="3" customFormat="1" ht="15" customHeight="1">
      <c r="A1203" s="597"/>
      <c r="B1203" s="517"/>
      <c r="C1203" s="518"/>
      <c r="D1203" s="577"/>
      <c r="E1203" s="578"/>
      <c r="F1203" s="510"/>
      <c r="G1203" s="13">
        <v>36</v>
      </c>
      <c r="H1203" s="296"/>
      <c r="I1203" s="6">
        <v>5899</v>
      </c>
      <c r="J1203" s="6">
        <f t="shared" ref="J1203:J1215" si="295">I1203*H1203</f>
        <v>0</v>
      </c>
      <c r="K1203" s="332">
        <f>Итого!$B$17</f>
        <v>0</v>
      </c>
      <c r="L1203" s="8">
        <f t="shared" si="294"/>
        <v>5899</v>
      </c>
      <c r="M1203" s="8">
        <f t="shared" ref="M1203:M1215" si="296">L1203*H1203</f>
        <v>0</v>
      </c>
      <c r="N1203" s="62"/>
      <c r="O1203" s="61"/>
      <c r="P1203" s="61"/>
      <c r="Q1203" s="61"/>
      <c r="R1203" s="61"/>
      <c r="S1203" s="61"/>
      <c r="T1203" s="61"/>
      <c r="U1203" s="61"/>
      <c r="V1203" s="61"/>
      <c r="W1203" s="61"/>
      <c r="X1203" s="61"/>
      <c r="Y1203" s="61"/>
      <c r="Z1203" s="61"/>
      <c r="AA1203" s="61"/>
      <c r="AB1203" s="61"/>
      <c r="AC1203" s="61"/>
      <c r="AD1203" s="61"/>
      <c r="AE1203" s="61"/>
      <c r="AF1203" s="61"/>
      <c r="AG1203" s="61"/>
      <c r="AH1203" s="61"/>
      <c r="AI1203" s="61"/>
      <c r="AJ1203" s="61"/>
      <c r="AK1203" s="61"/>
      <c r="AL1203" s="61"/>
      <c r="AM1203" s="61"/>
      <c r="AN1203" s="61"/>
      <c r="AO1203" s="61"/>
      <c r="AP1203" s="61"/>
      <c r="AQ1203" s="61"/>
      <c r="AR1203" s="61"/>
      <c r="AS1203" s="61"/>
      <c r="AT1203" s="61"/>
      <c r="AU1203" s="61"/>
      <c r="AV1203" s="61"/>
      <c r="AW1203" s="61"/>
      <c r="AX1203" s="61"/>
      <c r="AY1203" s="61"/>
      <c r="AZ1203" s="61"/>
      <c r="BA1203" s="61"/>
      <c r="BB1203" s="61"/>
      <c r="BC1203" s="61"/>
      <c r="BD1203" s="61"/>
      <c r="BE1203" s="61"/>
      <c r="BF1203" s="61"/>
      <c r="BG1203" s="61"/>
      <c r="BH1203" s="61"/>
      <c r="BI1203" s="61"/>
      <c r="BJ1203" s="61"/>
      <c r="BK1203" s="61"/>
      <c r="BL1203" s="61"/>
      <c r="BM1203" s="61"/>
      <c r="BN1203" s="61"/>
      <c r="BO1203" s="61"/>
      <c r="BP1203" s="61"/>
      <c r="BQ1203" s="61"/>
      <c r="BR1203" s="61"/>
      <c r="BS1203" s="61"/>
      <c r="BT1203" s="61"/>
      <c r="BU1203" s="61"/>
      <c r="BV1203" s="61"/>
      <c r="BW1203" s="61"/>
      <c r="BX1203" s="61"/>
      <c r="BY1203" s="61"/>
      <c r="BZ1203" s="61"/>
      <c r="CA1203" s="61"/>
      <c r="CB1203" s="61"/>
      <c r="CC1203" s="61"/>
      <c r="CD1203" s="61"/>
      <c r="CE1203" s="61"/>
      <c r="CF1203" s="61"/>
      <c r="CG1203" s="61"/>
      <c r="CH1203" s="61"/>
      <c r="CI1203" s="61"/>
      <c r="CJ1203" s="61"/>
      <c r="CK1203" s="61"/>
      <c r="CL1203" s="61"/>
    </row>
    <row r="1204" spans="1:90" ht="15" customHeight="1">
      <c r="A1204" s="597"/>
      <c r="B1204" s="517"/>
      <c r="C1204" s="518"/>
      <c r="D1204" s="577"/>
      <c r="E1204" s="578"/>
      <c r="F1204" s="510"/>
      <c r="G1204" s="13">
        <v>38</v>
      </c>
      <c r="H1204" s="296"/>
      <c r="I1204" s="6">
        <v>5899</v>
      </c>
      <c r="J1204" s="6">
        <f t="shared" si="295"/>
        <v>0</v>
      </c>
      <c r="K1204" s="332">
        <f>Итого!$B$17</f>
        <v>0</v>
      </c>
      <c r="L1204" s="8">
        <f t="shared" si="294"/>
        <v>5899</v>
      </c>
      <c r="M1204" s="8">
        <f t="shared" si="296"/>
        <v>0</v>
      </c>
    </row>
    <row r="1205" spans="1:90" ht="15" customHeight="1">
      <c r="A1205" s="597"/>
      <c r="B1205" s="517"/>
      <c r="C1205" s="518"/>
      <c r="D1205" s="577"/>
      <c r="E1205" s="578"/>
      <c r="F1205" s="510"/>
      <c r="G1205" s="13">
        <v>40</v>
      </c>
      <c r="H1205" s="296"/>
      <c r="I1205" s="6">
        <v>5899</v>
      </c>
      <c r="J1205" s="6">
        <f t="shared" si="295"/>
        <v>0</v>
      </c>
      <c r="K1205" s="332">
        <f>Итого!$B$17</f>
        <v>0</v>
      </c>
      <c r="L1205" s="8">
        <f t="shared" si="294"/>
        <v>5899</v>
      </c>
      <c r="M1205" s="8">
        <f t="shared" si="296"/>
        <v>0</v>
      </c>
    </row>
    <row r="1206" spans="1:90" ht="15" customHeight="1">
      <c r="A1206" s="597"/>
      <c r="B1206" s="517"/>
      <c r="C1206" s="518"/>
      <c r="D1206" s="577"/>
      <c r="E1206" s="578"/>
      <c r="F1206" s="510"/>
      <c r="G1206" s="13">
        <v>42</v>
      </c>
      <c r="H1206" s="296"/>
      <c r="I1206" s="6">
        <v>5899</v>
      </c>
      <c r="J1206" s="6">
        <f t="shared" si="295"/>
        <v>0</v>
      </c>
      <c r="K1206" s="332">
        <f>Итого!$B$17</f>
        <v>0</v>
      </c>
      <c r="L1206" s="8">
        <f t="shared" si="294"/>
        <v>5899</v>
      </c>
      <c r="M1206" s="8">
        <f t="shared" si="296"/>
        <v>0</v>
      </c>
    </row>
    <row r="1207" spans="1:90" ht="15" customHeight="1">
      <c r="A1207" s="597"/>
      <c r="B1207" s="517"/>
      <c r="C1207" s="518"/>
      <c r="D1207" s="577"/>
      <c r="E1207" s="578"/>
      <c r="F1207" s="510"/>
      <c r="G1207" s="13">
        <v>44</v>
      </c>
      <c r="H1207" s="296"/>
      <c r="I1207" s="6">
        <v>5899</v>
      </c>
      <c r="J1207" s="6">
        <f t="shared" si="295"/>
        <v>0</v>
      </c>
      <c r="K1207" s="332">
        <f>Итого!$B$17</f>
        <v>0</v>
      </c>
      <c r="L1207" s="8">
        <f t="shared" si="294"/>
        <v>5899</v>
      </c>
      <c r="M1207" s="8">
        <f t="shared" si="296"/>
        <v>0</v>
      </c>
    </row>
    <row r="1208" spans="1:90" ht="15" customHeight="1">
      <c r="A1208" s="597"/>
      <c r="B1208" s="517"/>
      <c r="C1208" s="518"/>
      <c r="D1208" s="577"/>
      <c r="E1208" s="578"/>
      <c r="F1208" s="510"/>
      <c r="G1208" s="13">
        <v>46</v>
      </c>
      <c r="H1208" s="296"/>
      <c r="I1208" s="6">
        <v>5899</v>
      </c>
      <c r="J1208" s="6">
        <f t="shared" si="295"/>
        <v>0</v>
      </c>
      <c r="K1208" s="332">
        <f>Итого!$B$17</f>
        <v>0</v>
      </c>
      <c r="L1208" s="8">
        <f t="shared" si="294"/>
        <v>5899</v>
      </c>
      <c r="M1208" s="8">
        <f t="shared" si="296"/>
        <v>0</v>
      </c>
    </row>
    <row r="1209" spans="1:90">
      <c r="A1209" s="597"/>
      <c r="B1209" s="517"/>
      <c r="C1209" s="518"/>
      <c r="D1209" s="577"/>
      <c r="E1209" s="578"/>
      <c r="F1209" s="510"/>
      <c r="G1209" s="13">
        <v>48</v>
      </c>
      <c r="H1209" s="296"/>
      <c r="I1209" s="6">
        <v>5899</v>
      </c>
      <c r="J1209" s="6">
        <f t="shared" si="295"/>
        <v>0</v>
      </c>
      <c r="K1209" s="332">
        <f>Итого!$B$17</f>
        <v>0</v>
      </c>
      <c r="L1209" s="8">
        <f t="shared" si="294"/>
        <v>5899</v>
      </c>
      <c r="M1209" s="8">
        <f t="shared" si="296"/>
        <v>0</v>
      </c>
    </row>
    <row r="1210" spans="1:90">
      <c r="A1210" s="597"/>
      <c r="B1210" s="517"/>
      <c r="C1210" s="518"/>
      <c r="D1210" s="577"/>
      <c r="E1210" s="578"/>
      <c r="F1210" s="510"/>
      <c r="G1210" s="13">
        <v>50</v>
      </c>
      <c r="H1210" s="296"/>
      <c r="I1210" s="6">
        <v>5899</v>
      </c>
      <c r="J1210" s="6">
        <f t="shared" si="295"/>
        <v>0</v>
      </c>
      <c r="K1210" s="332">
        <f>Итого!$B$17</f>
        <v>0</v>
      </c>
      <c r="L1210" s="8">
        <f t="shared" si="294"/>
        <v>5899</v>
      </c>
      <c r="M1210" s="8">
        <f t="shared" si="296"/>
        <v>0</v>
      </c>
    </row>
    <row r="1211" spans="1:90" ht="15" customHeight="1">
      <c r="A1211" s="597"/>
      <c r="B1211" s="517"/>
      <c r="C1211" s="518"/>
      <c r="D1211" s="577"/>
      <c r="E1211" s="578"/>
      <c r="F1211" s="510"/>
      <c r="G1211" s="13">
        <v>52</v>
      </c>
      <c r="H1211" s="296"/>
      <c r="I1211" s="6">
        <v>5899</v>
      </c>
      <c r="J1211" s="6">
        <f t="shared" si="295"/>
        <v>0</v>
      </c>
      <c r="K1211" s="332">
        <f>Итого!$B$17</f>
        <v>0</v>
      </c>
      <c r="L1211" s="8">
        <f t="shared" si="294"/>
        <v>5899</v>
      </c>
      <c r="M1211" s="8">
        <f t="shared" si="296"/>
        <v>0</v>
      </c>
    </row>
    <row r="1212" spans="1:90" ht="15" customHeight="1">
      <c r="A1212" s="597"/>
      <c r="B1212" s="517"/>
      <c r="C1212" s="518"/>
      <c r="D1212" s="577"/>
      <c r="E1212" s="578"/>
      <c r="F1212" s="510"/>
      <c r="G1212" s="13">
        <v>54</v>
      </c>
      <c r="H1212" s="296"/>
      <c r="I1212" s="6">
        <v>5899</v>
      </c>
      <c r="J1212" s="6">
        <f t="shared" si="295"/>
        <v>0</v>
      </c>
      <c r="K1212" s="332">
        <f>Итого!$B$17</f>
        <v>0</v>
      </c>
      <c r="L1212" s="8">
        <f t="shared" si="294"/>
        <v>5899</v>
      </c>
      <c r="M1212" s="8">
        <f t="shared" si="296"/>
        <v>0</v>
      </c>
    </row>
    <row r="1213" spans="1:90" ht="15" customHeight="1">
      <c r="A1213" s="597"/>
      <c r="B1213" s="517"/>
      <c r="C1213" s="518"/>
      <c r="D1213" s="577"/>
      <c r="E1213" s="578"/>
      <c r="F1213" s="510"/>
      <c r="G1213" s="13">
        <v>56</v>
      </c>
      <c r="H1213" s="296"/>
      <c r="I1213" s="6">
        <v>5899</v>
      </c>
      <c r="J1213" s="6">
        <f t="shared" si="295"/>
        <v>0</v>
      </c>
      <c r="K1213" s="332">
        <f>Итого!$B$17</f>
        <v>0</v>
      </c>
      <c r="L1213" s="8">
        <f t="shared" si="294"/>
        <v>5899</v>
      </c>
      <c r="M1213" s="8">
        <f t="shared" si="296"/>
        <v>0</v>
      </c>
    </row>
    <row r="1214" spans="1:90" ht="15" customHeight="1">
      <c r="A1214" s="597"/>
      <c r="B1214" s="517"/>
      <c r="C1214" s="518"/>
      <c r="D1214" s="577"/>
      <c r="E1214" s="578"/>
      <c r="F1214" s="510"/>
      <c r="G1214" s="13">
        <v>58</v>
      </c>
      <c r="H1214" s="296"/>
      <c r="I1214" s="6">
        <v>5899</v>
      </c>
      <c r="J1214" s="6">
        <f t="shared" si="295"/>
        <v>0</v>
      </c>
      <c r="K1214" s="332">
        <f>Итого!$B$17</f>
        <v>0</v>
      </c>
      <c r="L1214" s="8">
        <f t="shared" si="294"/>
        <v>5899</v>
      </c>
      <c r="M1214" s="8">
        <f t="shared" si="296"/>
        <v>0</v>
      </c>
    </row>
    <row r="1215" spans="1:90" ht="15" customHeight="1">
      <c r="A1215" s="598"/>
      <c r="B1215" s="529"/>
      <c r="C1215" s="530"/>
      <c r="D1215" s="579"/>
      <c r="E1215" s="580"/>
      <c r="F1215" s="519"/>
      <c r="G1215" s="13">
        <v>60</v>
      </c>
      <c r="H1215" s="296"/>
      <c r="I1215" s="6">
        <v>5899</v>
      </c>
      <c r="J1215" s="6">
        <f t="shared" si="295"/>
        <v>0</v>
      </c>
      <c r="K1215" s="332">
        <f>Итого!$B$17</f>
        <v>0</v>
      </c>
      <c r="L1215" s="8">
        <f t="shared" si="294"/>
        <v>5899</v>
      </c>
      <c r="M1215" s="8">
        <f t="shared" si="296"/>
        <v>0</v>
      </c>
    </row>
    <row r="1216" spans="1:90" ht="15" customHeight="1">
      <c r="A1216" s="596">
        <v>135</v>
      </c>
      <c r="B1216" s="511" t="s">
        <v>163</v>
      </c>
      <c r="C1216" s="512"/>
      <c r="D1216" s="511" t="s">
        <v>591</v>
      </c>
      <c r="E1216" s="512"/>
      <c r="F1216" s="595"/>
      <c r="G1216" s="5"/>
      <c r="H1216" s="253">
        <f>SUM(H1217:H1230)</f>
        <v>0</v>
      </c>
      <c r="I1216" s="5"/>
      <c r="J1216" s="5">
        <f>SUM(J1217:J1230)</f>
        <v>0</v>
      </c>
      <c r="K1216" s="68"/>
      <c r="L1216" s="10"/>
      <c r="M1216" s="7">
        <f>SUM(M1217:M1230)</f>
        <v>0</v>
      </c>
    </row>
    <row r="1217" spans="1:13" ht="15" customHeight="1">
      <c r="A1217" s="597"/>
      <c r="B1217" s="517"/>
      <c r="C1217" s="518"/>
      <c r="D1217" s="577"/>
      <c r="E1217" s="578"/>
      <c r="F1217" s="629"/>
      <c r="G1217" s="13">
        <v>34</v>
      </c>
      <c r="H1217" s="296"/>
      <c r="I1217" s="6">
        <v>5799</v>
      </c>
      <c r="J1217" s="6">
        <f>I1217*H1217</f>
        <v>0</v>
      </c>
      <c r="K1217" s="332">
        <f>Итого!$B$17</f>
        <v>0</v>
      </c>
      <c r="L1217" s="8">
        <f t="shared" si="294"/>
        <v>5799</v>
      </c>
      <c r="M1217" s="8">
        <f>L1217*H1217</f>
        <v>0</v>
      </c>
    </row>
    <row r="1218" spans="1:13" ht="15" customHeight="1">
      <c r="A1218" s="597"/>
      <c r="B1218" s="517"/>
      <c r="C1218" s="518"/>
      <c r="D1218" s="577"/>
      <c r="E1218" s="578"/>
      <c r="F1218" s="629"/>
      <c r="G1218" s="13">
        <v>36</v>
      </c>
      <c r="H1218" s="296"/>
      <c r="I1218" s="6">
        <v>5799</v>
      </c>
      <c r="J1218" s="6">
        <f t="shared" ref="J1218:J1230" si="297">I1218*H1218</f>
        <v>0</v>
      </c>
      <c r="K1218" s="332">
        <f>Итого!$B$17</f>
        <v>0</v>
      </c>
      <c r="L1218" s="8">
        <f t="shared" si="294"/>
        <v>5799</v>
      </c>
      <c r="M1218" s="8">
        <f t="shared" ref="M1218:M1230" si="298">L1218*H1218</f>
        <v>0</v>
      </c>
    </row>
    <row r="1219" spans="1:13" ht="15" customHeight="1">
      <c r="A1219" s="597"/>
      <c r="B1219" s="517"/>
      <c r="C1219" s="518"/>
      <c r="D1219" s="577"/>
      <c r="E1219" s="578"/>
      <c r="F1219" s="629"/>
      <c r="G1219" s="13">
        <v>38</v>
      </c>
      <c r="H1219" s="296"/>
      <c r="I1219" s="6">
        <v>5799</v>
      </c>
      <c r="J1219" s="6">
        <f t="shared" si="297"/>
        <v>0</v>
      </c>
      <c r="K1219" s="332">
        <f>Итого!$B$17</f>
        <v>0</v>
      </c>
      <c r="L1219" s="8">
        <f t="shared" si="294"/>
        <v>5799</v>
      </c>
      <c r="M1219" s="8">
        <f t="shared" si="298"/>
        <v>0</v>
      </c>
    </row>
    <row r="1220" spans="1:13" ht="15" customHeight="1">
      <c r="A1220" s="597"/>
      <c r="B1220" s="517"/>
      <c r="C1220" s="518"/>
      <c r="D1220" s="577"/>
      <c r="E1220" s="578"/>
      <c r="F1220" s="629"/>
      <c r="G1220" s="13">
        <v>40</v>
      </c>
      <c r="H1220" s="296"/>
      <c r="I1220" s="6">
        <v>5799</v>
      </c>
      <c r="J1220" s="6">
        <f t="shared" si="297"/>
        <v>0</v>
      </c>
      <c r="K1220" s="332">
        <f>Итого!$B$17</f>
        <v>0</v>
      </c>
      <c r="L1220" s="8">
        <f t="shared" si="294"/>
        <v>5799</v>
      </c>
      <c r="M1220" s="8">
        <f t="shared" si="298"/>
        <v>0</v>
      </c>
    </row>
    <row r="1221" spans="1:13" ht="15" customHeight="1">
      <c r="A1221" s="597"/>
      <c r="B1221" s="517"/>
      <c r="C1221" s="518"/>
      <c r="D1221" s="577"/>
      <c r="E1221" s="578"/>
      <c r="F1221" s="629"/>
      <c r="G1221" s="13">
        <v>42</v>
      </c>
      <c r="H1221" s="296"/>
      <c r="I1221" s="6">
        <v>5799</v>
      </c>
      <c r="J1221" s="6">
        <f t="shared" si="297"/>
        <v>0</v>
      </c>
      <c r="K1221" s="332">
        <f>Итого!$B$17</f>
        <v>0</v>
      </c>
      <c r="L1221" s="8">
        <f t="shared" si="294"/>
        <v>5799</v>
      </c>
      <c r="M1221" s="8">
        <f t="shared" si="298"/>
        <v>0</v>
      </c>
    </row>
    <row r="1222" spans="1:13" ht="15" customHeight="1">
      <c r="A1222" s="597"/>
      <c r="B1222" s="517"/>
      <c r="C1222" s="518"/>
      <c r="D1222" s="577"/>
      <c r="E1222" s="578"/>
      <c r="F1222" s="629"/>
      <c r="G1222" s="13">
        <v>44</v>
      </c>
      <c r="H1222" s="296"/>
      <c r="I1222" s="6">
        <v>5799</v>
      </c>
      <c r="J1222" s="6">
        <f t="shared" si="297"/>
        <v>0</v>
      </c>
      <c r="K1222" s="332">
        <f>Итого!$B$17</f>
        <v>0</v>
      </c>
      <c r="L1222" s="8">
        <f t="shared" si="294"/>
        <v>5799</v>
      </c>
      <c r="M1222" s="8">
        <f t="shared" si="298"/>
        <v>0</v>
      </c>
    </row>
    <row r="1223" spans="1:13" ht="15" customHeight="1">
      <c r="A1223" s="597"/>
      <c r="B1223" s="517"/>
      <c r="C1223" s="518"/>
      <c r="D1223" s="577"/>
      <c r="E1223" s="578"/>
      <c r="F1223" s="629"/>
      <c r="G1223" s="13">
        <v>46</v>
      </c>
      <c r="H1223" s="296"/>
      <c r="I1223" s="6">
        <v>5799</v>
      </c>
      <c r="J1223" s="6">
        <f t="shared" si="297"/>
        <v>0</v>
      </c>
      <c r="K1223" s="332">
        <f>Итого!$B$17</f>
        <v>0</v>
      </c>
      <c r="L1223" s="8">
        <f t="shared" si="294"/>
        <v>5799</v>
      </c>
      <c r="M1223" s="8">
        <f t="shared" si="298"/>
        <v>0</v>
      </c>
    </row>
    <row r="1224" spans="1:13" ht="15" customHeight="1">
      <c r="A1224" s="597"/>
      <c r="B1224" s="517"/>
      <c r="C1224" s="518"/>
      <c r="D1224" s="577"/>
      <c r="E1224" s="578"/>
      <c r="F1224" s="629"/>
      <c r="G1224" s="13">
        <v>48</v>
      </c>
      <c r="H1224" s="296"/>
      <c r="I1224" s="6">
        <v>5799</v>
      </c>
      <c r="J1224" s="6">
        <f t="shared" si="297"/>
        <v>0</v>
      </c>
      <c r="K1224" s="332">
        <f>Итого!$B$17</f>
        <v>0</v>
      </c>
      <c r="L1224" s="8">
        <f t="shared" si="294"/>
        <v>5799</v>
      </c>
      <c r="M1224" s="8">
        <f t="shared" si="298"/>
        <v>0</v>
      </c>
    </row>
    <row r="1225" spans="1:13" ht="15" customHeight="1">
      <c r="A1225" s="597"/>
      <c r="B1225" s="517"/>
      <c r="C1225" s="518"/>
      <c r="D1225" s="577"/>
      <c r="E1225" s="578"/>
      <c r="F1225" s="629"/>
      <c r="G1225" s="13">
        <v>50</v>
      </c>
      <c r="H1225" s="296"/>
      <c r="I1225" s="6">
        <v>5799</v>
      </c>
      <c r="J1225" s="6">
        <f t="shared" si="297"/>
        <v>0</v>
      </c>
      <c r="K1225" s="332">
        <f>Итого!$B$17</f>
        <v>0</v>
      </c>
      <c r="L1225" s="8">
        <f t="shared" si="294"/>
        <v>5799</v>
      </c>
      <c r="M1225" s="8">
        <f t="shared" si="298"/>
        <v>0</v>
      </c>
    </row>
    <row r="1226" spans="1:13" ht="15" customHeight="1">
      <c r="A1226" s="597"/>
      <c r="B1226" s="517"/>
      <c r="C1226" s="518"/>
      <c r="D1226" s="577"/>
      <c r="E1226" s="578"/>
      <c r="F1226" s="629"/>
      <c r="G1226" s="13">
        <v>52</v>
      </c>
      <c r="H1226" s="296"/>
      <c r="I1226" s="6">
        <v>5799</v>
      </c>
      <c r="J1226" s="6">
        <f t="shared" si="297"/>
        <v>0</v>
      </c>
      <c r="K1226" s="332">
        <f>Итого!$B$17</f>
        <v>0</v>
      </c>
      <c r="L1226" s="8">
        <f t="shared" si="294"/>
        <v>5799</v>
      </c>
      <c r="M1226" s="8">
        <f t="shared" si="298"/>
        <v>0</v>
      </c>
    </row>
    <row r="1227" spans="1:13" ht="15" customHeight="1">
      <c r="A1227" s="597"/>
      <c r="B1227" s="517"/>
      <c r="C1227" s="518"/>
      <c r="D1227" s="577"/>
      <c r="E1227" s="578"/>
      <c r="F1227" s="629"/>
      <c r="G1227" s="13">
        <v>54</v>
      </c>
      <c r="H1227" s="296"/>
      <c r="I1227" s="6">
        <v>5799</v>
      </c>
      <c r="J1227" s="6">
        <f t="shared" si="297"/>
        <v>0</v>
      </c>
      <c r="K1227" s="332">
        <f>Итого!$B$17</f>
        <v>0</v>
      </c>
      <c r="L1227" s="8">
        <f t="shared" si="294"/>
        <v>5799</v>
      </c>
      <c r="M1227" s="8">
        <f t="shared" si="298"/>
        <v>0</v>
      </c>
    </row>
    <row r="1228" spans="1:13" ht="15" customHeight="1">
      <c r="A1228" s="597"/>
      <c r="B1228" s="517"/>
      <c r="C1228" s="518"/>
      <c r="D1228" s="577"/>
      <c r="E1228" s="578"/>
      <c r="F1228" s="629"/>
      <c r="G1228" s="13">
        <v>56</v>
      </c>
      <c r="H1228" s="296"/>
      <c r="I1228" s="6">
        <v>5799</v>
      </c>
      <c r="J1228" s="6">
        <f t="shared" si="297"/>
        <v>0</v>
      </c>
      <c r="K1228" s="332">
        <f>Итого!$B$17</f>
        <v>0</v>
      </c>
      <c r="L1228" s="8">
        <f t="shared" si="294"/>
        <v>5799</v>
      </c>
      <c r="M1228" s="8">
        <f t="shared" si="298"/>
        <v>0</v>
      </c>
    </row>
    <row r="1229" spans="1:13" ht="15" customHeight="1">
      <c r="A1229" s="597"/>
      <c r="B1229" s="517"/>
      <c r="C1229" s="518"/>
      <c r="D1229" s="577"/>
      <c r="E1229" s="578"/>
      <c r="F1229" s="629"/>
      <c r="G1229" s="13">
        <v>58</v>
      </c>
      <c r="H1229" s="296"/>
      <c r="I1229" s="6">
        <v>5799</v>
      </c>
      <c r="J1229" s="6">
        <f t="shared" si="297"/>
        <v>0</v>
      </c>
      <c r="K1229" s="332">
        <f>Итого!$B$17</f>
        <v>0</v>
      </c>
      <c r="L1229" s="8">
        <f t="shared" si="294"/>
        <v>5799</v>
      </c>
      <c r="M1229" s="8">
        <f t="shared" si="298"/>
        <v>0</v>
      </c>
    </row>
    <row r="1230" spans="1:13" ht="15" customHeight="1">
      <c r="A1230" s="598"/>
      <c r="B1230" s="529"/>
      <c r="C1230" s="530"/>
      <c r="D1230" s="579"/>
      <c r="E1230" s="580"/>
      <c r="F1230" s="630"/>
      <c r="G1230" s="13">
        <v>60</v>
      </c>
      <c r="H1230" s="296"/>
      <c r="I1230" s="6">
        <v>5799</v>
      </c>
      <c r="J1230" s="6">
        <f t="shared" si="297"/>
        <v>0</v>
      </c>
      <c r="K1230" s="332">
        <f>Итого!$B$17</f>
        <v>0</v>
      </c>
      <c r="L1230" s="8">
        <f t="shared" si="294"/>
        <v>5799</v>
      </c>
      <c r="M1230" s="8">
        <f t="shared" si="298"/>
        <v>0</v>
      </c>
    </row>
    <row r="1231" spans="1:13" ht="15" customHeight="1">
      <c r="A1231" s="532">
        <v>331</v>
      </c>
      <c r="B1231" s="528" t="s">
        <v>164</v>
      </c>
      <c r="C1231" s="516"/>
      <c r="D1231" s="511" t="s">
        <v>582</v>
      </c>
      <c r="E1231" s="512"/>
      <c r="F1231" s="626"/>
      <c r="G1231" s="5"/>
      <c r="H1231" s="253">
        <f>SUM(H1232:H1245)</f>
        <v>0</v>
      </c>
      <c r="I1231" s="5"/>
      <c r="J1231" s="5">
        <f>SUM(J1232:J1245)</f>
        <v>0</v>
      </c>
      <c r="K1231" s="112"/>
      <c r="L1231" s="10"/>
      <c r="M1231" s="7">
        <f>SUM(M1232:M1245)</f>
        <v>0</v>
      </c>
    </row>
    <row r="1232" spans="1:13" ht="15" customHeight="1">
      <c r="A1232" s="507"/>
      <c r="B1232" s="517"/>
      <c r="C1232" s="518"/>
      <c r="D1232" s="577"/>
      <c r="E1232" s="578"/>
      <c r="F1232" s="627"/>
      <c r="G1232" s="13">
        <v>34</v>
      </c>
      <c r="H1232" s="296"/>
      <c r="I1232" s="6">
        <v>2999</v>
      </c>
      <c r="J1232" s="6">
        <f>I1232*H1232</f>
        <v>0</v>
      </c>
      <c r="K1232" s="332">
        <f>Итого!$B$17</f>
        <v>0</v>
      </c>
      <c r="L1232" s="8">
        <f t="shared" si="294"/>
        <v>2999</v>
      </c>
      <c r="M1232" s="8">
        <f>L1232*H1232</f>
        <v>0</v>
      </c>
    </row>
    <row r="1233" spans="1:13" ht="15" customHeight="1">
      <c r="A1233" s="507"/>
      <c r="B1233" s="517"/>
      <c r="C1233" s="518"/>
      <c r="D1233" s="577"/>
      <c r="E1233" s="578"/>
      <c r="F1233" s="627"/>
      <c r="G1233" s="13">
        <v>36</v>
      </c>
      <c r="H1233" s="296"/>
      <c r="I1233" s="6">
        <v>2999</v>
      </c>
      <c r="J1233" s="6">
        <f t="shared" ref="J1233:J1245" si="299">I1233*H1233</f>
        <v>0</v>
      </c>
      <c r="K1233" s="332">
        <f>Итого!$B$17</f>
        <v>0</v>
      </c>
      <c r="L1233" s="8">
        <f t="shared" si="294"/>
        <v>2999</v>
      </c>
      <c r="M1233" s="8">
        <f t="shared" ref="M1233:M1245" si="300">L1233*H1233</f>
        <v>0</v>
      </c>
    </row>
    <row r="1234" spans="1:13" ht="15" customHeight="1">
      <c r="A1234" s="507"/>
      <c r="B1234" s="517"/>
      <c r="C1234" s="518"/>
      <c r="D1234" s="577"/>
      <c r="E1234" s="578"/>
      <c r="F1234" s="627"/>
      <c r="G1234" s="13">
        <v>38</v>
      </c>
      <c r="H1234" s="296"/>
      <c r="I1234" s="6">
        <v>2999</v>
      </c>
      <c r="J1234" s="6">
        <f t="shared" si="299"/>
        <v>0</v>
      </c>
      <c r="K1234" s="332">
        <f>Итого!$B$17</f>
        <v>0</v>
      </c>
      <c r="L1234" s="8">
        <f t="shared" si="294"/>
        <v>2999</v>
      </c>
      <c r="M1234" s="8">
        <f t="shared" si="300"/>
        <v>0</v>
      </c>
    </row>
    <row r="1235" spans="1:13" ht="15" customHeight="1">
      <c r="A1235" s="507"/>
      <c r="B1235" s="517"/>
      <c r="C1235" s="518"/>
      <c r="D1235" s="577"/>
      <c r="E1235" s="578"/>
      <c r="F1235" s="627"/>
      <c r="G1235" s="13">
        <v>40</v>
      </c>
      <c r="H1235" s="296"/>
      <c r="I1235" s="6">
        <v>2999</v>
      </c>
      <c r="J1235" s="6">
        <f t="shared" si="299"/>
        <v>0</v>
      </c>
      <c r="K1235" s="332">
        <f>Итого!$B$17</f>
        <v>0</v>
      </c>
      <c r="L1235" s="8">
        <f t="shared" si="294"/>
        <v>2999</v>
      </c>
      <c r="M1235" s="8">
        <f t="shared" si="300"/>
        <v>0</v>
      </c>
    </row>
    <row r="1236" spans="1:13" ht="15" customHeight="1">
      <c r="A1236" s="507"/>
      <c r="B1236" s="517"/>
      <c r="C1236" s="518"/>
      <c r="D1236" s="577"/>
      <c r="E1236" s="578"/>
      <c r="F1236" s="627"/>
      <c r="G1236" s="13">
        <v>42</v>
      </c>
      <c r="H1236" s="296"/>
      <c r="I1236" s="6">
        <v>2999</v>
      </c>
      <c r="J1236" s="6">
        <f t="shared" si="299"/>
        <v>0</v>
      </c>
      <c r="K1236" s="332">
        <f>Итого!$B$17</f>
        <v>0</v>
      </c>
      <c r="L1236" s="8">
        <f t="shared" si="294"/>
        <v>2999</v>
      </c>
      <c r="M1236" s="8">
        <f t="shared" si="300"/>
        <v>0</v>
      </c>
    </row>
    <row r="1237" spans="1:13" ht="15" customHeight="1">
      <c r="A1237" s="507"/>
      <c r="B1237" s="517"/>
      <c r="C1237" s="518"/>
      <c r="D1237" s="577"/>
      <c r="E1237" s="578"/>
      <c r="F1237" s="627"/>
      <c r="G1237" s="13">
        <v>44</v>
      </c>
      <c r="H1237" s="296"/>
      <c r="I1237" s="6">
        <v>2999</v>
      </c>
      <c r="J1237" s="6">
        <f t="shared" si="299"/>
        <v>0</v>
      </c>
      <c r="K1237" s="332">
        <f>Итого!$B$17</f>
        <v>0</v>
      </c>
      <c r="L1237" s="8">
        <f t="shared" si="294"/>
        <v>2999</v>
      </c>
      <c r="M1237" s="8">
        <f t="shared" si="300"/>
        <v>0</v>
      </c>
    </row>
    <row r="1238" spans="1:13" ht="15" customHeight="1">
      <c r="A1238" s="507"/>
      <c r="B1238" s="517"/>
      <c r="C1238" s="518"/>
      <c r="D1238" s="577"/>
      <c r="E1238" s="578"/>
      <c r="F1238" s="627"/>
      <c r="G1238" s="13">
        <v>46</v>
      </c>
      <c r="H1238" s="296"/>
      <c r="I1238" s="6">
        <v>2999</v>
      </c>
      <c r="J1238" s="6">
        <f t="shared" si="299"/>
        <v>0</v>
      </c>
      <c r="K1238" s="332">
        <f>Итого!$B$17</f>
        <v>0</v>
      </c>
      <c r="L1238" s="8">
        <f t="shared" si="294"/>
        <v>2999</v>
      </c>
      <c r="M1238" s="8">
        <f t="shared" si="300"/>
        <v>0</v>
      </c>
    </row>
    <row r="1239" spans="1:13" ht="15" customHeight="1">
      <c r="A1239" s="507"/>
      <c r="B1239" s="517"/>
      <c r="C1239" s="518"/>
      <c r="D1239" s="577"/>
      <c r="E1239" s="578"/>
      <c r="F1239" s="627"/>
      <c r="G1239" s="13">
        <v>48</v>
      </c>
      <c r="H1239" s="296"/>
      <c r="I1239" s="6">
        <v>2999</v>
      </c>
      <c r="J1239" s="6">
        <f t="shared" si="299"/>
        <v>0</v>
      </c>
      <c r="K1239" s="332">
        <f>Итого!$B$17</f>
        <v>0</v>
      </c>
      <c r="L1239" s="8">
        <f t="shared" si="294"/>
        <v>2999</v>
      </c>
      <c r="M1239" s="8">
        <f t="shared" si="300"/>
        <v>0</v>
      </c>
    </row>
    <row r="1240" spans="1:13" ht="15" customHeight="1">
      <c r="A1240" s="507"/>
      <c r="B1240" s="517"/>
      <c r="C1240" s="518"/>
      <c r="D1240" s="577"/>
      <c r="E1240" s="578"/>
      <c r="F1240" s="627"/>
      <c r="G1240" s="13">
        <v>50</v>
      </c>
      <c r="H1240" s="296"/>
      <c r="I1240" s="6">
        <v>2999</v>
      </c>
      <c r="J1240" s="6">
        <f t="shared" si="299"/>
        <v>0</v>
      </c>
      <c r="K1240" s="332">
        <f>Итого!$B$17</f>
        <v>0</v>
      </c>
      <c r="L1240" s="8">
        <f t="shared" si="294"/>
        <v>2999</v>
      </c>
      <c r="M1240" s="8">
        <f t="shared" si="300"/>
        <v>0</v>
      </c>
    </row>
    <row r="1241" spans="1:13" ht="15" customHeight="1">
      <c r="A1241" s="507"/>
      <c r="B1241" s="517"/>
      <c r="C1241" s="518"/>
      <c r="D1241" s="577"/>
      <c r="E1241" s="578"/>
      <c r="F1241" s="627"/>
      <c r="G1241" s="13">
        <v>52</v>
      </c>
      <c r="H1241" s="296"/>
      <c r="I1241" s="6">
        <v>2999</v>
      </c>
      <c r="J1241" s="6">
        <f t="shared" si="299"/>
        <v>0</v>
      </c>
      <c r="K1241" s="332">
        <f>Итого!$B$17</f>
        <v>0</v>
      </c>
      <c r="L1241" s="8">
        <f t="shared" si="294"/>
        <v>2999</v>
      </c>
      <c r="M1241" s="8">
        <f t="shared" si="300"/>
        <v>0</v>
      </c>
    </row>
    <row r="1242" spans="1:13" ht="15" customHeight="1">
      <c r="A1242" s="507"/>
      <c r="B1242" s="517"/>
      <c r="C1242" s="518"/>
      <c r="D1242" s="577"/>
      <c r="E1242" s="578"/>
      <c r="F1242" s="627"/>
      <c r="G1242" s="13">
        <v>54</v>
      </c>
      <c r="H1242" s="296"/>
      <c r="I1242" s="6">
        <v>2999</v>
      </c>
      <c r="J1242" s="6">
        <f t="shared" si="299"/>
        <v>0</v>
      </c>
      <c r="K1242" s="332">
        <f>Итого!$B$17</f>
        <v>0</v>
      </c>
      <c r="L1242" s="8">
        <f t="shared" si="294"/>
        <v>2999</v>
      </c>
      <c r="M1242" s="8">
        <f t="shared" si="300"/>
        <v>0</v>
      </c>
    </row>
    <row r="1243" spans="1:13" ht="15" customHeight="1">
      <c r="A1243" s="507"/>
      <c r="B1243" s="517"/>
      <c r="C1243" s="518"/>
      <c r="D1243" s="577"/>
      <c r="E1243" s="578"/>
      <c r="F1243" s="627"/>
      <c r="G1243" s="13">
        <v>56</v>
      </c>
      <c r="H1243" s="296"/>
      <c r="I1243" s="6">
        <v>2999</v>
      </c>
      <c r="J1243" s="6">
        <f t="shared" si="299"/>
        <v>0</v>
      </c>
      <c r="K1243" s="332">
        <f>Итого!$B$17</f>
        <v>0</v>
      </c>
      <c r="L1243" s="8">
        <f t="shared" si="294"/>
        <v>2999</v>
      </c>
      <c r="M1243" s="8">
        <f t="shared" si="300"/>
        <v>0</v>
      </c>
    </row>
    <row r="1244" spans="1:13" ht="15" customHeight="1">
      <c r="A1244" s="507"/>
      <c r="B1244" s="517"/>
      <c r="C1244" s="518"/>
      <c r="D1244" s="577"/>
      <c r="E1244" s="578"/>
      <c r="F1244" s="627"/>
      <c r="G1244" s="13">
        <v>58</v>
      </c>
      <c r="H1244" s="296"/>
      <c r="I1244" s="6">
        <v>2999</v>
      </c>
      <c r="J1244" s="6">
        <f t="shared" si="299"/>
        <v>0</v>
      </c>
      <c r="K1244" s="332">
        <f>Итого!$B$17</f>
        <v>0</v>
      </c>
      <c r="L1244" s="8">
        <f t="shared" si="294"/>
        <v>2999</v>
      </c>
      <c r="M1244" s="8">
        <f t="shared" si="300"/>
        <v>0</v>
      </c>
    </row>
    <row r="1245" spans="1:13" ht="15" customHeight="1">
      <c r="A1245" s="508"/>
      <c r="B1245" s="529"/>
      <c r="C1245" s="530"/>
      <c r="D1245" s="579"/>
      <c r="E1245" s="580"/>
      <c r="F1245" s="628"/>
      <c r="G1245" s="13">
        <v>60</v>
      </c>
      <c r="H1245" s="296"/>
      <c r="I1245" s="6">
        <v>2999</v>
      </c>
      <c r="J1245" s="6">
        <f t="shared" si="299"/>
        <v>0</v>
      </c>
      <c r="K1245" s="332">
        <f>Итого!$B$17</f>
        <v>0</v>
      </c>
      <c r="L1245" s="8">
        <f t="shared" si="294"/>
        <v>2999</v>
      </c>
      <c r="M1245" s="8">
        <f t="shared" si="300"/>
        <v>0</v>
      </c>
    </row>
    <row r="1246" spans="1:13" ht="15" customHeight="1">
      <c r="A1246" s="532">
        <v>231</v>
      </c>
      <c r="B1246" s="528" t="s">
        <v>165</v>
      </c>
      <c r="C1246" s="516"/>
      <c r="D1246" s="511" t="s">
        <v>582</v>
      </c>
      <c r="E1246" s="512"/>
      <c r="F1246" s="595"/>
      <c r="G1246" s="5"/>
      <c r="H1246" s="253">
        <f>SUM(H1247:H1260)</f>
        <v>0</v>
      </c>
      <c r="I1246" s="5"/>
      <c r="J1246" s="5">
        <f>SUM(J1247:J1260)</f>
        <v>0</v>
      </c>
      <c r="K1246" s="112"/>
      <c r="L1246" s="10"/>
      <c r="M1246" s="7">
        <f>SUM(M1247:M1260)</f>
        <v>0</v>
      </c>
    </row>
    <row r="1247" spans="1:13" ht="15" customHeight="1">
      <c r="A1247" s="507"/>
      <c r="B1247" s="517"/>
      <c r="C1247" s="518"/>
      <c r="D1247" s="577"/>
      <c r="E1247" s="578"/>
      <c r="F1247" s="510"/>
      <c r="G1247" s="13">
        <v>34</v>
      </c>
      <c r="H1247" s="296"/>
      <c r="I1247" s="6">
        <v>3799</v>
      </c>
      <c r="J1247" s="6">
        <f>I1247*H1247</f>
        <v>0</v>
      </c>
      <c r="K1247" s="332">
        <f>Итого!$B$17</f>
        <v>0</v>
      </c>
      <c r="L1247" s="8">
        <f t="shared" si="294"/>
        <v>3799</v>
      </c>
      <c r="M1247" s="8">
        <f>L1247*H1247</f>
        <v>0</v>
      </c>
    </row>
    <row r="1248" spans="1:13" ht="15" customHeight="1">
      <c r="A1248" s="507"/>
      <c r="B1248" s="517"/>
      <c r="C1248" s="518"/>
      <c r="D1248" s="577"/>
      <c r="E1248" s="578"/>
      <c r="F1248" s="510"/>
      <c r="G1248" s="13">
        <v>36</v>
      </c>
      <c r="H1248" s="296"/>
      <c r="I1248" s="6">
        <v>3799</v>
      </c>
      <c r="J1248" s="6">
        <f t="shared" ref="J1248:J1260" si="301">I1248*H1248</f>
        <v>0</v>
      </c>
      <c r="K1248" s="332">
        <f>Итого!$B$17</f>
        <v>0</v>
      </c>
      <c r="L1248" s="8">
        <f t="shared" si="294"/>
        <v>3799</v>
      </c>
      <c r="M1248" s="8">
        <f t="shared" ref="M1248:M1260" si="302">L1248*H1248</f>
        <v>0</v>
      </c>
    </row>
    <row r="1249" spans="1:90" ht="15" customHeight="1">
      <c r="A1249" s="507"/>
      <c r="B1249" s="517"/>
      <c r="C1249" s="518"/>
      <c r="D1249" s="577"/>
      <c r="E1249" s="578"/>
      <c r="F1249" s="510"/>
      <c r="G1249" s="13">
        <v>38</v>
      </c>
      <c r="H1249" s="296"/>
      <c r="I1249" s="6">
        <v>3799</v>
      </c>
      <c r="J1249" s="6">
        <f t="shared" si="301"/>
        <v>0</v>
      </c>
      <c r="K1249" s="332">
        <f>Итого!$B$17</f>
        <v>0</v>
      </c>
      <c r="L1249" s="8">
        <f t="shared" si="294"/>
        <v>3799</v>
      </c>
      <c r="M1249" s="8">
        <f t="shared" si="302"/>
        <v>0</v>
      </c>
    </row>
    <row r="1250" spans="1:90" ht="15" customHeight="1">
      <c r="A1250" s="507"/>
      <c r="B1250" s="517"/>
      <c r="C1250" s="518"/>
      <c r="D1250" s="577"/>
      <c r="E1250" s="578"/>
      <c r="F1250" s="510"/>
      <c r="G1250" s="13">
        <v>40</v>
      </c>
      <c r="H1250" s="296"/>
      <c r="I1250" s="6">
        <v>3799</v>
      </c>
      <c r="J1250" s="6">
        <f t="shared" si="301"/>
        <v>0</v>
      </c>
      <c r="K1250" s="332">
        <f>Итого!$B$17</f>
        <v>0</v>
      </c>
      <c r="L1250" s="8">
        <f t="shared" si="294"/>
        <v>3799</v>
      </c>
      <c r="M1250" s="8">
        <f t="shared" si="302"/>
        <v>0</v>
      </c>
    </row>
    <row r="1251" spans="1:90" ht="15" customHeight="1">
      <c r="A1251" s="507"/>
      <c r="B1251" s="517"/>
      <c r="C1251" s="518"/>
      <c r="D1251" s="577"/>
      <c r="E1251" s="578"/>
      <c r="F1251" s="510"/>
      <c r="G1251" s="13">
        <v>42</v>
      </c>
      <c r="H1251" s="296"/>
      <c r="I1251" s="6">
        <v>3799</v>
      </c>
      <c r="J1251" s="6">
        <f t="shared" si="301"/>
        <v>0</v>
      </c>
      <c r="K1251" s="332">
        <f>Итого!$B$17</f>
        <v>0</v>
      </c>
      <c r="L1251" s="8">
        <f t="shared" si="294"/>
        <v>3799</v>
      </c>
      <c r="M1251" s="8">
        <f t="shared" si="302"/>
        <v>0</v>
      </c>
    </row>
    <row r="1252" spans="1:90" ht="15" customHeight="1">
      <c r="A1252" s="507"/>
      <c r="B1252" s="517"/>
      <c r="C1252" s="518"/>
      <c r="D1252" s="577"/>
      <c r="E1252" s="578"/>
      <c r="F1252" s="510"/>
      <c r="G1252" s="13">
        <v>44</v>
      </c>
      <c r="H1252" s="296"/>
      <c r="I1252" s="6">
        <v>3799</v>
      </c>
      <c r="J1252" s="6">
        <f t="shared" si="301"/>
        <v>0</v>
      </c>
      <c r="K1252" s="332">
        <f>Итого!$B$17</f>
        <v>0</v>
      </c>
      <c r="L1252" s="8">
        <f t="shared" si="294"/>
        <v>3799</v>
      </c>
      <c r="M1252" s="8">
        <f t="shared" si="302"/>
        <v>0</v>
      </c>
    </row>
    <row r="1253" spans="1:90" ht="15" customHeight="1">
      <c r="A1253" s="507"/>
      <c r="B1253" s="517"/>
      <c r="C1253" s="518"/>
      <c r="D1253" s="577"/>
      <c r="E1253" s="578"/>
      <c r="F1253" s="510"/>
      <c r="G1253" s="13">
        <v>46</v>
      </c>
      <c r="H1253" s="296"/>
      <c r="I1253" s="6">
        <v>3799</v>
      </c>
      <c r="J1253" s="6">
        <f t="shared" si="301"/>
        <v>0</v>
      </c>
      <c r="K1253" s="332">
        <f>Итого!$B$17</f>
        <v>0</v>
      </c>
      <c r="L1253" s="8">
        <f t="shared" si="294"/>
        <v>3799</v>
      </c>
      <c r="M1253" s="8">
        <f t="shared" si="302"/>
        <v>0</v>
      </c>
    </row>
    <row r="1254" spans="1:90" ht="15" customHeight="1">
      <c r="A1254" s="507"/>
      <c r="B1254" s="517"/>
      <c r="C1254" s="518"/>
      <c r="D1254" s="577"/>
      <c r="E1254" s="578"/>
      <c r="F1254" s="510"/>
      <c r="G1254" s="13">
        <v>48</v>
      </c>
      <c r="H1254" s="296"/>
      <c r="I1254" s="6">
        <v>3799</v>
      </c>
      <c r="J1254" s="6">
        <f t="shared" si="301"/>
        <v>0</v>
      </c>
      <c r="K1254" s="332">
        <f>Итого!$B$17</f>
        <v>0</v>
      </c>
      <c r="L1254" s="8">
        <f t="shared" si="294"/>
        <v>3799</v>
      </c>
      <c r="M1254" s="8">
        <f t="shared" si="302"/>
        <v>0</v>
      </c>
    </row>
    <row r="1255" spans="1:90" ht="15" customHeight="1">
      <c r="A1255" s="507"/>
      <c r="B1255" s="517"/>
      <c r="C1255" s="518"/>
      <c r="D1255" s="577"/>
      <c r="E1255" s="578"/>
      <c r="F1255" s="510"/>
      <c r="G1255" s="13">
        <v>50</v>
      </c>
      <c r="H1255" s="296"/>
      <c r="I1255" s="6">
        <v>3799</v>
      </c>
      <c r="J1255" s="6">
        <f t="shared" si="301"/>
        <v>0</v>
      </c>
      <c r="K1255" s="332">
        <f>Итого!$B$17</f>
        <v>0</v>
      </c>
      <c r="L1255" s="8">
        <f t="shared" ref="L1255:L1260" si="303">PRODUCT(I1255,1-K1255)</f>
        <v>3799</v>
      </c>
      <c r="M1255" s="8">
        <f t="shared" si="302"/>
        <v>0</v>
      </c>
    </row>
    <row r="1256" spans="1:90" ht="24.6" customHeight="1">
      <c r="A1256" s="507"/>
      <c r="B1256" s="517"/>
      <c r="C1256" s="518"/>
      <c r="D1256" s="577"/>
      <c r="E1256" s="578"/>
      <c r="F1256" s="510"/>
      <c r="G1256" s="13">
        <v>52</v>
      </c>
      <c r="H1256" s="296"/>
      <c r="I1256" s="6">
        <v>3799</v>
      </c>
      <c r="J1256" s="6">
        <f t="shared" si="301"/>
        <v>0</v>
      </c>
      <c r="K1256" s="332">
        <f>Итого!$B$17</f>
        <v>0</v>
      </c>
      <c r="L1256" s="8">
        <f t="shared" si="303"/>
        <v>3799</v>
      </c>
      <c r="M1256" s="8">
        <f t="shared" si="302"/>
        <v>0</v>
      </c>
    </row>
    <row r="1257" spans="1:90" ht="19.95" customHeight="1">
      <c r="A1257" s="507"/>
      <c r="B1257" s="517"/>
      <c r="C1257" s="518"/>
      <c r="D1257" s="577"/>
      <c r="E1257" s="578"/>
      <c r="F1257" s="510"/>
      <c r="G1257" s="13">
        <v>54</v>
      </c>
      <c r="H1257" s="296"/>
      <c r="I1257" s="6">
        <v>3799</v>
      </c>
      <c r="J1257" s="6">
        <f t="shared" si="301"/>
        <v>0</v>
      </c>
      <c r="K1257" s="332">
        <f>Итого!$B$17</f>
        <v>0</v>
      </c>
      <c r="L1257" s="8">
        <f t="shared" si="303"/>
        <v>3799</v>
      </c>
      <c r="M1257" s="8">
        <f t="shared" si="302"/>
        <v>0</v>
      </c>
    </row>
    <row r="1258" spans="1:90" ht="19.95" customHeight="1">
      <c r="A1258" s="507"/>
      <c r="B1258" s="517"/>
      <c r="C1258" s="518"/>
      <c r="D1258" s="577"/>
      <c r="E1258" s="578"/>
      <c r="F1258" s="510"/>
      <c r="G1258" s="13">
        <v>56</v>
      </c>
      <c r="H1258" s="296"/>
      <c r="I1258" s="6">
        <v>3799</v>
      </c>
      <c r="J1258" s="6">
        <f t="shared" si="301"/>
        <v>0</v>
      </c>
      <c r="K1258" s="332">
        <f>Итого!$B$17</f>
        <v>0</v>
      </c>
      <c r="L1258" s="8">
        <f t="shared" si="303"/>
        <v>3799</v>
      </c>
      <c r="M1258" s="8">
        <f t="shared" si="302"/>
        <v>0</v>
      </c>
    </row>
    <row r="1259" spans="1:90" ht="19.95" customHeight="1">
      <c r="A1259" s="507"/>
      <c r="B1259" s="517"/>
      <c r="C1259" s="518"/>
      <c r="D1259" s="577"/>
      <c r="E1259" s="578"/>
      <c r="F1259" s="510"/>
      <c r="G1259" s="13">
        <v>58</v>
      </c>
      <c r="H1259" s="296"/>
      <c r="I1259" s="6">
        <v>3799</v>
      </c>
      <c r="J1259" s="6">
        <f t="shared" si="301"/>
        <v>0</v>
      </c>
      <c r="K1259" s="332">
        <f>Итого!$B$17</f>
        <v>0</v>
      </c>
      <c r="L1259" s="8">
        <f t="shared" si="303"/>
        <v>3799</v>
      </c>
      <c r="M1259" s="8">
        <f t="shared" si="302"/>
        <v>0</v>
      </c>
    </row>
    <row r="1260" spans="1:90" ht="19.95" customHeight="1">
      <c r="A1260" s="508"/>
      <c r="B1260" s="529"/>
      <c r="C1260" s="530"/>
      <c r="D1260" s="579"/>
      <c r="E1260" s="580"/>
      <c r="F1260" s="519"/>
      <c r="G1260" s="13">
        <v>60</v>
      </c>
      <c r="H1260" s="296"/>
      <c r="I1260" s="6">
        <v>3799</v>
      </c>
      <c r="J1260" s="6">
        <f t="shared" si="301"/>
        <v>0</v>
      </c>
      <c r="K1260" s="332">
        <f>Итого!$B$17</f>
        <v>0</v>
      </c>
      <c r="L1260" s="8">
        <f t="shared" si="303"/>
        <v>3799</v>
      </c>
      <c r="M1260" s="8">
        <f t="shared" si="302"/>
        <v>0</v>
      </c>
    </row>
    <row r="1261" spans="1:90" s="361" customFormat="1" ht="19.95" customHeight="1">
      <c r="A1261" s="506" t="s">
        <v>786</v>
      </c>
      <c r="B1261" s="515" t="s">
        <v>166</v>
      </c>
      <c r="C1261" s="516"/>
      <c r="D1261" s="511" t="s">
        <v>582</v>
      </c>
      <c r="E1261" s="512"/>
      <c r="F1261" s="592"/>
      <c r="G1261" s="5"/>
      <c r="H1261" s="253">
        <f>SUM(H1262:H1272)</f>
        <v>0</v>
      </c>
      <c r="I1261" s="5"/>
      <c r="J1261" s="5">
        <f>SUM(J1262:J1272)</f>
        <v>0</v>
      </c>
      <c r="K1261" s="112"/>
      <c r="L1261" s="10"/>
      <c r="M1261" s="7">
        <f>SUM(M1262:M1272)</f>
        <v>0</v>
      </c>
      <c r="N1261" s="62" t="s">
        <v>787</v>
      </c>
      <c r="O1261" s="62"/>
      <c r="P1261" s="62"/>
      <c r="Q1261" s="62"/>
      <c r="R1261" s="62"/>
      <c r="S1261" s="62"/>
      <c r="T1261" s="62"/>
      <c r="U1261" s="62"/>
      <c r="V1261" s="62"/>
      <c r="W1261" s="62"/>
      <c r="X1261" s="62"/>
      <c r="Y1261" s="62"/>
      <c r="Z1261" s="62"/>
      <c r="AA1261" s="62"/>
      <c r="AB1261" s="62"/>
      <c r="AC1261" s="62"/>
      <c r="AD1261" s="62"/>
      <c r="AE1261" s="62"/>
      <c r="AF1261" s="62"/>
      <c r="AG1261" s="62"/>
      <c r="AH1261" s="62"/>
      <c r="AI1261" s="62"/>
      <c r="AJ1261" s="62"/>
      <c r="AK1261" s="62"/>
      <c r="AL1261" s="62"/>
      <c r="AM1261" s="62"/>
      <c r="AN1261" s="62"/>
      <c r="AO1261" s="62"/>
      <c r="AP1261" s="62"/>
      <c r="AQ1261" s="62"/>
      <c r="AR1261" s="62"/>
      <c r="AS1261" s="62"/>
      <c r="AT1261" s="62"/>
      <c r="AU1261" s="62"/>
      <c r="AV1261" s="62"/>
      <c r="AW1261" s="62"/>
      <c r="AX1261" s="62"/>
      <c r="AY1261" s="62"/>
      <c r="AZ1261" s="62"/>
      <c r="BA1261" s="62"/>
      <c r="BB1261" s="62"/>
      <c r="BC1261" s="62"/>
      <c r="BD1261" s="62"/>
      <c r="BE1261" s="62"/>
      <c r="BF1261" s="62"/>
      <c r="BG1261" s="62"/>
      <c r="BH1261" s="62"/>
      <c r="BI1261" s="62"/>
      <c r="BJ1261" s="62"/>
      <c r="BK1261" s="62"/>
      <c r="BL1261" s="62"/>
      <c r="BM1261" s="62"/>
      <c r="BN1261" s="62"/>
      <c r="BO1261" s="62"/>
      <c r="BP1261" s="62"/>
      <c r="BQ1261" s="62"/>
      <c r="BR1261" s="62"/>
      <c r="BS1261" s="62"/>
      <c r="BT1261" s="62"/>
      <c r="BU1261" s="62"/>
      <c r="BV1261" s="62"/>
      <c r="BW1261" s="62"/>
      <c r="BX1261" s="62"/>
      <c r="BY1261" s="62"/>
      <c r="BZ1261" s="62"/>
      <c r="CA1261" s="62"/>
      <c r="CB1261" s="62"/>
      <c r="CC1261" s="62"/>
      <c r="CD1261" s="62"/>
      <c r="CE1261" s="62"/>
      <c r="CF1261" s="62"/>
      <c r="CG1261" s="62"/>
      <c r="CH1261" s="62"/>
      <c r="CI1261" s="62"/>
      <c r="CJ1261" s="62"/>
      <c r="CK1261" s="62"/>
      <c r="CL1261" s="62"/>
    </row>
    <row r="1262" spans="1:90" s="361" customFormat="1" ht="19.95" customHeight="1">
      <c r="A1262" s="507"/>
      <c r="B1262" s="584"/>
      <c r="C1262" s="585"/>
      <c r="D1262" s="588"/>
      <c r="E1262" s="589"/>
      <c r="F1262" s="593"/>
      <c r="G1262" s="13">
        <v>40</v>
      </c>
      <c r="H1262" s="296"/>
      <c r="I1262" s="6">
        <v>4999</v>
      </c>
      <c r="J1262" s="6">
        <f t="shared" ref="J1262:J1272" si="304">I1262*H1262</f>
        <v>0</v>
      </c>
      <c r="K1262" s="332">
        <f>Итого!$B$17</f>
        <v>0</v>
      </c>
      <c r="L1262" s="8">
        <f t="shared" ref="L1262:L1272" si="305">PRODUCT(I1262,1-K1262)</f>
        <v>4999</v>
      </c>
      <c r="M1262" s="8">
        <f>L1262*H1262</f>
        <v>0</v>
      </c>
      <c r="N1262" s="62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/>
      <c r="Y1262" s="62"/>
      <c r="Z1262" s="62"/>
      <c r="AA1262" s="62"/>
      <c r="AB1262" s="62"/>
      <c r="AC1262" s="62"/>
      <c r="AD1262" s="62"/>
      <c r="AE1262" s="62"/>
      <c r="AF1262" s="62"/>
      <c r="AG1262" s="62"/>
      <c r="AH1262" s="62"/>
      <c r="AI1262" s="62"/>
      <c r="AJ1262" s="62"/>
      <c r="AK1262" s="62"/>
      <c r="AL1262" s="62"/>
      <c r="AM1262" s="62"/>
      <c r="AN1262" s="62"/>
      <c r="AO1262" s="62"/>
      <c r="AP1262" s="62"/>
      <c r="AQ1262" s="62"/>
      <c r="AR1262" s="62"/>
      <c r="AS1262" s="62"/>
      <c r="AT1262" s="62"/>
      <c r="AU1262" s="62"/>
      <c r="AV1262" s="62"/>
      <c r="AW1262" s="62"/>
      <c r="AX1262" s="62"/>
      <c r="AY1262" s="62"/>
      <c r="AZ1262" s="62"/>
      <c r="BA1262" s="62"/>
      <c r="BB1262" s="62"/>
      <c r="BC1262" s="62"/>
      <c r="BD1262" s="62"/>
      <c r="BE1262" s="62"/>
      <c r="BF1262" s="62"/>
      <c r="BG1262" s="62"/>
      <c r="BH1262" s="62"/>
      <c r="BI1262" s="62"/>
      <c r="BJ1262" s="62"/>
      <c r="BK1262" s="62"/>
      <c r="BL1262" s="62"/>
      <c r="BM1262" s="62"/>
      <c r="BN1262" s="62"/>
      <c r="BO1262" s="62"/>
      <c r="BP1262" s="62"/>
      <c r="BQ1262" s="62"/>
      <c r="BR1262" s="62"/>
      <c r="BS1262" s="62"/>
      <c r="BT1262" s="62"/>
      <c r="BU1262" s="62"/>
      <c r="BV1262" s="62"/>
      <c r="BW1262" s="62"/>
      <c r="BX1262" s="62"/>
      <c r="BY1262" s="62"/>
      <c r="BZ1262" s="62"/>
      <c r="CA1262" s="62"/>
      <c r="CB1262" s="62"/>
      <c r="CC1262" s="62"/>
      <c r="CD1262" s="62"/>
      <c r="CE1262" s="62"/>
      <c r="CF1262" s="62"/>
      <c r="CG1262" s="62"/>
      <c r="CH1262" s="62"/>
      <c r="CI1262" s="62"/>
      <c r="CJ1262" s="62"/>
      <c r="CK1262" s="62"/>
      <c r="CL1262" s="62"/>
    </row>
    <row r="1263" spans="1:90" s="361" customFormat="1" ht="19.95" customHeight="1">
      <c r="A1263" s="507"/>
      <c r="B1263" s="584"/>
      <c r="C1263" s="585"/>
      <c r="D1263" s="588"/>
      <c r="E1263" s="589"/>
      <c r="F1263" s="593"/>
      <c r="G1263" s="13">
        <v>42</v>
      </c>
      <c r="H1263" s="296"/>
      <c r="I1263" s="6">
        <v>4999</v>
      </c>
      <c r="J1263" s="6">
        <f t="shared" si="304"/>
        <v>0</v>
      </c>
      <c r="K1263" s="332">
        <f>Итого!$B$17</f>
        <v>0</v>
      </c>
      <c r="L1263" s="8">
        <f t="shared" si="305"/>
        <v>4999</v>
      </c>
      <c r="M1263" s="8">
        <f t="shared" ref="M1263:M1272" si="306">L1263*H1263</f>
        <v>0</v>
      </c>
      <c r="N1263" s="62"/>
      <c r="O1263" s="62"/>
      <c r="P1263" s="62"/>
      <c r="Q1263" s="62"/>
      <c r="R1263" s="62"/>
      <c r="S1263" s="62"/>
      <c r="T1263" s="62"/>
      <c r="U1263" s="62"/>
      <c r="V1263" s="62"/>
      <c r="W1263" s="62"/>
      <c r="X1263" s="62"/>
      <c r="Y1263" s="62"/>
      <c r="Z1263" s="62"/>
      <c r="AA1263" s="62"/>
      <c r="AB1263" s="62"/>
      <c r="AC1263" s="62"/>
      <c r="AD1263" s="62"/>
      <c r="AE1263" s="62"/>
      <c r="AF1263" s="62"/>
      <c r="AG1263" s="62"/>
      <c r="AH1263" s="62"/>
      <c r="AI1263" s="62"/>
      <c r="AJ1263" s="62"/>
      <c r="AK1263" s="62"/>
      <c r="AL1263" s="62"/>
      <c r="AM1263" s="62"/>
      <c r="AN1263" s="62"/>
      <c r="AO1263" s="62"/>
      <c r="AP1263" s="62"/>
      <c r="AQ1263" s="62"/>
      <c r="AR1263" s="62"/>
      <c r="AS1263" s="62"/>
      <c r="AT1263" s="62"/>
      <c r="AU1263" s="62"/>
      <c r="AV1263" s="62"/>
      <c r="AW1263" s="62"/>
      <c r="AX1263" s="62"/>
      <c r="AY1263" s="62"/>
      <c r="AZ1263" s="62"/>
      <c r="BA1263" s="62"/>
      <c r="BB1263" s="62"/>
      <c r="BC1263" s="62"/>
      <c r="BD1263" s="62"/>
      <c r="BE1263" s="62"/>
      <c r="BF1263" s="62"/>
      <c r="BG1263" s="62"/>
      <c r="BH1263" s="62"/>
      <c r="BI1263" s="62"/>
      <c r="BJ1263" s="62"/>
      <c r="BK1263" s="62"/>
      <c r="BL1263" s="62"/>
      <c r="BM1263" s="62"/>
      <c r="BN1263" s="62"/>
      <c r="BO1263" s="62"/>
      <c r="BP1263" s="62"/>
      <c r="BQ1263" s="62"/>
      <c r="BR1263" s="62"/>
      <c r="BS1263" s="62"/>
      <c r="BT1263" s="62"/>
      <c r="BU1263" s="62"/>
      <c r="BV1263" s="62"/>
      <c r="BW1263" s="62"/>
      <c r="BX1263" s="62"/>
      <c r="BY1263" s="62"/>
      <c r="BZ1263" s="62"/>
      <c r="CA1263" s="62"/>
      <c r="CB1263" s="62"/>
      <c r="CC1263" s="62"/>
      <c r="CD1263" s="62"/>
      <c r="CE1263" s="62"/>
      <c r="CF1263" s="62"/>
      <c r="CG1263" s="62"/>
      <c r="CH1263" s="62"/>
      <c r="CI1263" s="62"/>
      <c r="CJ1263" s="62"/>
      <c r="CK1263" s="62"/>
      <c r="CL1263" s="62"/>
    </row>
    <row r="1264" spans="1:90" s="361" customFormat="1" ht="19.95" customHeight="1">
      <c r="A1264" s="507"/>
      <c r="B1264" s="584"/>
      <c r="C1264" s="585"/>
      <c r="D1264" s="588"/>
      <c r="E1264" s="589"/>
      <c r="F1264" s="593"/>
      <c r="G1264" s="13">
        <v>44</v>
      </c>
      <c r="H1264" s="296"/>
      <c r="I1264" s="6">
        <v>4999</v>
      </c>
      <c r="J1264" s="6">
        <f t="shared" si="304"/>
        <v>0</v>
      </c>
      <c r="K1264" s="332">
        <f>Итого!$B$17</f>
        <v>0</v>
      </c>
      <c r="L1264" s="8">
        <f t="shared" si="305"/>
        <v>4999</v>
      </c>
      <c r="M1264" s="8">
        <f t="shared" si="306"/>
        <v>0</v>
      </c>
      <c r="N1264" s="62"/>
      <c r="O1264" s="62"/>
      <c r="P1264" s="62"/>
      <c r="Q1264" s="62"/>
      <c r="R1264" s="62"/>
      <c r="S1264" s="62"/>
      <c r="T1264" s="62"/>
      <c r="U1264" s="62"/>
      <c r="V1264" s="62"/>
      <c r="W1264" s="62"/>
      <c r="X1264" s="62"/>
      <c r="Y1264" s="62"/>
      <c r="Z1264" s="62"/>
      <c r="AA1264" s="62"/>
      <c r="AB1264" s="62"/>
      <c r="AC1264" s="62"/>
      <c r="AD1264" s="62"/>
      <c r="AE1264" s="62"/>
      <c r="AF1264" s="62"/>
      <c r="AG1264" s="62"/>
      <c r="AH1264" s="62"/>
      <c r="AI1264" s="62"/>
      <c r="AJ1264" s="62"/>
      <c r="AK1264" s="62"/>
      <c r="AL1264" s="62"/>
      <c r="AM1264" s="62"/>
      <c r="AN1264" s="62"/>
      <c r="AO1264" s="62"/>
      <c r="AP1264" s="62"/>
      <c r="AQ1264" s="62"/>
      <c r="AR1264" s="62"/>
      <c r="AS1264" s="62"/>
      <c r="AT1264" s="62"/>
      <c r="AU1264" s="62"/>
      <c r="AV1264" s="62"/>
      <c r="AW1264" s="62"/>
      <c r="AX1264" s="62"/>
      <c r="AY1264" s="62"/>
      <c r="AZ1264" s="62"/>
      <c r="BA1264" s="62"/>
      <c r="BB1264" s="62"/>
      <c r="BC1264" s="62"/>
      <c r="BD1264" s="62"/>
      <c r="BE1264" s="62"/>
      <c r="BF1264" s="62"/>
      <c r="BG1264" s="62"/>
      <c r="BH1264" s="62"/>
      <c r="BI1264" s="62"/>
      <c r="BJ1264" s="62"/>
      <c r="BK1264" s="62"/>
      <c r="BL1264" s="62"/>
      <c r="BM1264" s="62"/>
      <c r="BN1264" s="62"/>
      <c r="BO1264" s="62"/>
      <c r="BP1264" s="62"/>
      <c r="BQ1264" s="62"/>
      <c r="BR1264" s="62"/>
      <c r="BS1264" s="62"/>
      <c r="BT1264" s="62"/>
      <c r="BU1264" s="62"/>
      <c r="BV1264" s="62"/>
      <c r="BW1264" s="62"/>
      <c r="BX1264" s="62"/>
      <c r="BY1264" s="62"/>
      <c r="BZ1264" s="62"/>
      <c r="CA1264" s="62"/>
      <c r="CB1264" s="62"/>
      <c r="CC1264" s="62"/>
      <c r="CD1264" s="62"/>
      <c r="CE1264" s="62"/>
      <c r="CF1264" s="62"/>
      <c r="CG1264" s="62"/>
      <c r="CH1264" s="62"/>
      <c r="CI1264" s="62"/>
      <c r="CJ1264" s="62"/>
      <c r="CK1264" s="62"/>
      <c r="CL1264" s="62"/>
    </row>
    <row r="1265" spans="1:90" s="361" customFormat="1" ht="19.95" customHeight="1">
      <c r="A1265" s="507"/>
      <c r="B1265" s="584"/>
      <c r="C1265" s="585"/>
      <c r="D1265" s="588"/>
      <c r="E1265" s="589"/>
      <c r="F1265" s="593"/>
      <c r="G1265" s="13">
        <v>46</v>
      </c>
      <c r="H1265" s="296"/>
      <c r="I1265" s="6">
        <v>4999</v>
      </c>
      <c r="J1265" s="6">
        <f t="shared" si="304"/>
        <v>0</v>
      </c>
      <c r="K1265" s="332">
        <f>Итого!$B$17</f>
        <v>0</v>
      </c>
      <c r="L1265" s="8">
        <f t="shared" si="305"/>
        <v>4999</v>
      </c>
      <c r="M1265" s="8">
        <f t="shared" si="306"/>
        <v>0</v>
      </c>
      <c r="N1265" s="62"/>
      <c r="O1265" s="62"/>
      <c r="P1265" s="62"/>
      <c r="Q1265" s="62"/>
      <c r="R1265" s="62"/>
      <c r="S1265" s="62"/>
      <c r="T1265" s="62"/>
      <c r="U1265" s="62"/>
      <c r="V1265" s="62"/>
      <c r="W1265" s="62"/>
      <c r="X1265" s="62"/>
      <c r="Y1265" s="62"/>
      <c r="Z1265" s="62"/>
      <c r="AA1265" s="62"/>
      <c r="AB1265" s="62"/>
      <c r="AC1265" s="62"/>
      <c r="AD1265" s="62"/>
      <c r="AE1265" s="62"/>
      <c r="AF1265" s="62"/>
      <c r="AG1265" s="62"/>
      <c r="AH1265" s="62"/>
      <c r="AI1265" s="62"/>
      <c r="AJ1265" s="62"/>
      <c r="AK1265" s="62"/>
      <c r="AL1265" s="62"/>
      <c r="AM1265" s="62"/>
      <c r="AN1265" s="62"/>
      <c r="AO1265" s="62"/>
      <c r="AP1265" s="62"/>
      <c r="AQ1265" s="62"/>
      <c r="AR1265" s="62"/>
      <c r="AS1265" s="62"/>
      <c r="AT1265" s="62"/>
      <c r="AU1265" s="62"/>
      <c r="AV1265" s="62"/>
      <c r="AW1265" s="62"/>
      <c r="AX1265" s="62"/>
      <c r="AY1265" s="62"/>
      <c r="AZ1265" s="62"/>
      <c r="BA1265" s="62"/>
      <c r="BB1265" s="62"/>
      <c r="BC1265" s="62"/>
      <c r="BD1265" s="62"/>
      <c r="BE1265" s="62"/>
      <c r="BF1265" s="62"/>
      <c r="BG1265" s="62"/>
      <c r="BH1265" s="62"/>
      <c r="BI1265" s="62"/>
      <c r="BJ1265" s="62"/>
      <c r="BK1265" s="62"/>
      <c r="BL1265" s="62"/>
      <c r="BM1265" s="62"/>
      <c r="BN1265" s="62"/>
      <c r="BO1265" s="62"/>
      <c r="BP1265" s="62"/>
      <c r="BQ1265" s="62"/>
      <c r="BR1265" s="62"/>
      <c r="BS1265" s="62"/>
      <c r="BT1265" s="62"/>
      <c r="BU1265" s="62"/>
      <c r="BV1265" s="62"/>
      <c r="BW1265" s="62"/>
      <c r="BX1265" s="62"/>
      <c r="BY1265" s="62"/>
      <c r="BZ1265" s="62"/>
      <c r="CA1265" s="62"/>
      <c r="CB1265" s="62"/>
      <c r="CC1265" s="62"/>
      <c r="CD1265" s="62"/>
      <c r="CE1265" s="62"/>
      <c r="CF1265" s="62"/>
      <c r="CG1265" s="62"/>
      <c r="CH1265" s="62"/>
      <c r="CI1265" s="62"/>
      <c r="CJ1265" s="62"/>
      <c r="CK1265" s="62"/>
      <c r="CL1265" s="62"/>
    </row>
    <row r="1266" spans="1:90" s="361" customFormat="1" ht="19.95" customHeight="1">
      <c r="A1266" s="507"/>
      <c r="B1266" s="584"/>
      <c r="C1266" s="585"/>
      <c r="D1266" s="588"/>
      <c r="E1266" s="589"/>
      <c r="F1266" s="593"/>
      <c r="G1266" s="13">
        <v>48</v>
      </c>
      <c r="H1266" s="296"/>
      <c r="I1266" s="6">
        <v>4999</v>
      </c>
      <c r="J1266" s="6">
        <f t="shared" si="304"/>
        <v>0</v>
      </c>
      <c r="K1266" s="332">
        <f>Итого!$B$17</f>
        <v>0</v>
      </c>
      <c r="L1266" s="8">
        <f t="shared" si="305"/>
        <v>4999</v>
      </c>
      <c r="M1266" s="8">
        <f t="shared" si="306"/>
        <v>0</v>
      </c>
      <c r="N1266" s="62"/>
      <c r="O1266" s="62"/>
      <c r="P1266" s="62"/>
      <c r="Q1266" s="62"/>
      <c r="R1266" s="62"/>
      <c r="S1266" s="62"/>
      <c r="T1266" s="62"/>
      <c r="U1266" s="62"/>
      <c r="V1266" s="62"/>
      <c r="W1266" s="62"/>
      <c r="X1266" s="62"/>
      <c r="Y1266" s="62"/>
      <c r="Z1266" s="62"/>
      <c r="AA1266" s="62"/>
      <c r="AB1266" s="62"/>
      <c r="AC1266" s="62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2"/>
      <c r="AN1266" s="62"/>
      <c r="AO1266" s="62"/>
      <c r="AP1266" s="62"/>
      <c r="AQ1266" s="62"/>
      <c r="AR1266" s="62"/>
      <c r="AS1266" s="62"/>
      <c r="AT1266" s="62"/>
      <c r="AU1266" s="62"/>
      <c r="AV1266" s="62"/>
      <c r="AW1266" s="62"/>
      <c r="AX1266" s="62"/>
      <c r="AY1266" s="62"/>
      <c r="AZ1266" s="62"/>
      <c r="BA1266" s="62"/>
      <c r="BB1266" s="62"/>
      <c r="BC1266" s="62"/>
      <c r="BD1266" s="62"/>
      <c r="BE1266" s="62"/>
      <c r="BF1266" s="62"/>
      <c r="BG1266" s="62"/>
      <c r="BH1266" s="62"/>
      <c r="BI1266" s="62"/>
      <c r="BJ1266" s="62"/>
      <c r="BK1266" s="62"/>
      <c r="BL1266" s="62"/>
      <c r="BM1266" s="62"/>
      <c r="BN1266" s="62"/>
      <c r="BO1266" s="62"/>
      <c r="BP1266" s="62"/>
      <c r="BQ1266" s="62"/>
      <c r="BR1266" s="62"/>
      <c r="BS1266" s="62"/>
      <c r="BT1266" s="62"/>
      <c r="BU1266" s="62"/>
      <c r="BV1266" s="62"/>
      <c r="BW1266" s="62"/>
      <c r="BX1266" s="62"/>
      <c r="BY1266" s="62"/>
      <c r="BZ1266" s="62"/>
      <c r="CA1266" s="62"/>
      <c r="CB1266" s="62"/>
      <c r="CC1266" s="62"/>
      <c r="CD1266" s="62"/>
      <c r="CE1266" s="62"/>
      <c r="CF1266" s="62"/>
      <c r="CG1266" s="62"/>
      <c r="CH1266" s="62"/>
      <c r="CI1266" s="62"/>
      <c r="CJ1266" s="62"/>
      <c r="CK1266" s="62"/>
      <c r="CL1266" s="62"/>
    </row>
    <row r="1267" spans="1:90" s="361" customFormat="1" ht="19.95" customHeight="1">
      <c r="A1267" s="507"/>
      <c r="B1267" s="584"/>
      <c r="C1267" s="585"/>
      <c r="D1267" s="588"/>
      <c r="E1267" s="589"/>
      <c r="F1267" s="593"/>
      <c r="G1267" s="13">
        <v>50</v>
      </c>
      <c r="H1267" s="296"/>
      <c r="I1267" s="6">
        <v>4999</v>
      </c>
      <c r="J1267" s="6">
        <f t="shared" si="304"/>
        <v>0</v>
      </c>
      <c r="K1267" s="332">
        <f>Итого!$B$17</f>
        <v>0</v>
      </c>
      <c r="L1267" s="8">
        <f t="shared" si="305"/>
        <v>4999</v>
      </c>
      <c r="M1267" s="8">
        <f t="shared" si="306"/>
        <v>0</v>
      </c>
      <c r="N1267" s="62"/>
      <c r="O1267" s="62"/>
      <c r="P1267" s="62"/>
      <c r="Q1267" s="62"/>
      <c r="R1267" s="62"/>
      <c r="S1267" s="62"/>
      <c r="T1267" s="62"/>
      <c r="U1267" s="62"/>
      <c r="V1267" s="62"/>
      <c r="W1267" s="62"/>
      <c r="X1267" s="62"/>
      <c r="Y1267" s="62"/>
      <c r="Z1267" s="62"/>
      <c r="AA1267" s="62"/>
      <c r="AB1267" s="62"/>
      <c r="AC1267" s="62"/>
      <c r="AD1267" s="62"/>
      <c r="AE1267" s="62"/>
      <c r="AF1267" s="62"/>
      <c r="AG1267" s="62"/>
      <c r="AH1267" s="62"/>
      <c r="AI1267" s="62"/>
      <c r="AJ1267" s="62"/>
      <c r="AK1267" s="62"/>
      <c r="AL1267" s="62"/>
      <c r="AM1267" s="62"/>
      <c r="AN1267" s="62"/>
      <c r="AO1267" s="62"/>
      <c r="AP1267" s="62"/>
      <c r="AQ1267" s="62"/>
      <c r="AR1267" s="62"/>
      <c r="AS1267" s="62"/>
      <c r="AT1267" s="62"/>
      <c r="AU1267" s="62"/>
      <c r="AV1267" s="62"/>
      <c r="AW1267" s="62"/>
      <c r="AX1267" s="62"/>
      <c r="AY1267" s="62"/>
      <c r="AZ1267" s="62"/>
      <c r="BA1267" s="62"/>
      <c r="BB1267" s="62"/>
      <c r="BC1267" s="62"/>
      <c r="BD1267" s="62"/>
      <c r="BE1267" s="62"/>
      <c r="BF1267" s="62"/>
      <c r="BG1267" s="62"/>
      <c r="BH1267" s="62"/>
      <c r="BI1267" s="62"/>
      <c r="BJ1267" s="62"/>
      <c r="BK1267" s="62"/>
      <c r="BL1267" s="62"/>
      <c r="BM1267" s="62"/>
      <c r="BN1267" s="62"/>
      <c r="BO1267" s="62"/>
      <c r="BP1267" s="62"/>
      <c r="BQ1267" s="62"/>
      <c r="BR1267" s="62"/>
      <c r="BS1267" s="62"/>
      <c r="BT1267" s="62"/>
      <c r="BU1267" s="62"/>
      <c r="BV1267" s="62"/>
      <c r="BW1267" s="62"/>
      <c r="BX1267" s="62"/>
      <c r="BY1267" s="62"/>
      <c r="BZ1267" s="62"/>
      <c r="CA1267" s="62"/>
      <c r="CB1267" s="62"/>
      <c r="CC1267" s="62"/>
      <c r="CD1267" s="62"/>
      <c r="CE1267" s="62"/>
      <c r="CF1267" s="62"/>
      <c r="CG1267" s="62"/>
      <c r="CH1267" s="62"/>
      <c r="CI1267" s="62"/>
      <c r="CJ1267" s="62"/>
      <c r="CK1267" s="62"/>
      <c r="CL1267" s="62"/>
    </row>
    <row r="1268" spans="1:90" s="361" customFormat="1" ht="19.95" customHeight="1">
      <c r="A1268" s="507"/>
      <c r="B1268" s="584"/>
      <c r="C1268" s="585"/>
      <c r="D1268" s="588"/>
      <c r="E1268" s="589"/>
      <c r="F1268" s="593"/>
      <c r="G1268" s="13">
        <v>52</v>
      </c>
      <c r="H1268" s="296"/>
      <c r="I1268" s="6">
        <v>4999</v>
      </c>
      <c r="J1268" s="6">
        <f t="shared" si="304"/>
        <v>0</v>
      </c>
      <c r="K1268" s="332">
        <f>Итого!$B$17</f>
        <v>0</v>
      </c>
      <c r="L1268" s="8">
        <f t="shared" si="305"/>
        <v>4999</v>
      </c>
      <c r="M1268" s="8">
        <f t="shared" si="306"/>
        <v>0</v>
      </c>
      <c r="N1268" s="62"/>
      <c r="O1268" s="62"/>
      <c r="P1268" s="62"/>
      <c r="Q1268" s="62"/>
      <c r="R1268" s="62"/>
      <c r="S1268" s="62"/>
      <c r="T1268" s="62"/>
      <c r="U1268" s="62"/>
      <c r="V1268" s="62"/>
      <c r="W1268" s="62"/>
      <c r="X1268" s="62"/>
      <c r="Y1268" s="62"/>
      <c r="Z1268" s="62"/>
      <c r="AA1268" s="62"/>
      <c r="AB1268" s="62"/>
      <c r="AC1268" s="62"/>
      <c r="AD1268" s="62"/>
      <c r="AE1268" s="62"/>
      <c r="AF1268" s="62"/>
      <c r="AG1268" s="62"/>
      <c r="AH1268" s="62"/>
      <c r="AI1268" s="62"/>
      <c r="AJ1268" s="62"/>
      <c r="AK1268" s="62"/>
      <c r="AL1268" s="62"/>
      <c r="AM1268" s="62"/>
      <c r="AN1268" s="62"/>
      <c r="AO1268" s="62"/>
      <c r="AP1268" s="62"/>
      <c r="AQ1268" s="62"/>
      <c r="AR1268" s="62"/>
      <c r="AS1268" s="62"/>
      <c r="AT1268" s="62"/>
      <c r="AU1268" s="62"/>
      <c r="AV1268" s="62"/>
      <c r="AW1268" s="62"/>
      <c r="AX1268" s="62"/>
      <c r="AY1268" s="62"/>
      <c r="AZ1268" s="62"/>
      <c r="BA1268" s="62"/>
      <c r="BB1268" s="62"/>
      <c r="BC1268" s="62"/>
      <c r="BD1268" s="62"/>
      <c r="BE1268" s="62"/>
      <c r="BF1268" s="62"/>
      <c r="BG1268" s="62"/>
      <c r="BH1268" s="62"/>
      <c r="BI1268" s="62"/>
      <c r="BJ1268" s="62"/>
      <c r="BK1268" s="62"/>
      <c r="BL1268" s="62"/>
      <c r="BM1268" s="62"/>
      <c r="BN1268" s="62"/>
      <c r="BO1268" s="62"/>
      <c r="BP1268" s="62"/>
      <c r="BQ1268" s="62"/>
      <c r="BR1268" s="62"/>
      <c r="BS1268" s="62"/>
      <c r="BT1268" s="62"/>
      <c r="BU1268" s="62"/>
      <c r="BV1268" s="62"/>
      <c r="BW1268" s="62"/>
      <c r="BX1268" s="62"/>
      <c r="BY1268" s="62"/>
      <c r="BZ1268" s="62"/>
      <c r="CA1268" s="62"/>
      <c r="CB1268" s="62"/>
      <c r="CC1268" s="62"/>
      <c r="CD1268" s="62"/>
      <c r="CE1268" s="62"/>
      <c r="CF1268" s="62"/>
      <c r="CG1268" s="62"/>
      <c r="CH1268" s="62"/>
      <c r="CI1268" s="62"/>
      <c r="CJ1268" s="62"/>
      <c r="CK1268" s="62"/>
      <c r="CL1268" s="62"/>
    </row>
    <row r="1269" spans="1:90" s="361" customFormat="1" ht="19.95" customHeight="1">
      <c r="A1269" s="507"/>
      <c r="B1269" s="584"/>
      <c r="C1269" s="585"/>
      <c r="D1269" s="588"/>
      <c r="E1269" s="589"/>
      <c r="F1269" s="593"/>
      <c r="G1269" s="13">
        <v>54</v>
      </c>
      <c r="H1269" s="296"/>
      <c r="I1269" s="6">
        <v>4999</v>
      </c>
      <c r="J1269" s="6">
        <f t="shared" si="304"/>
        <v>0</v>
      </c>
      <c r="K1269" s="332">
        <f>Итого!$B$17</f>
        <v>0</v>
      </c>
      <c r="L1269" s="8">
        <f t="shared" si="305"/>
        <v>4999</v>
      </c>
      <c r="M1269" s="8">
        <f t="shared" si="306"/>
        <v>0</v>
      </c>
      <c r="N1269" s="62"/>
      <c r="O1269" s="62"/>
      <c r="P1269" s="62"/>
      <c r="Q1269" s="62"/>
      <c r="R1269" s="62"/>
      <c r="S1269" s="62"/>
      <c r="T1269" s="62"/>
      <c r="U1269" s="62"/>
      <c r="V1269" s="62"/>
      <c r="W1269" s="62"/>
      <c r="X1269" s="62"/>
      <c r="Y1269" s="62"/>
      <c r="Z1269" s="62"/>
      <c r="AA1269" s="62"/>
      <c r="AB1269" s="62"/>
      <c r="AC1269" s="62"/>
      <c r="AD1269" s="62"/>
      <c r="AE1269" s="62"/>
      <c r="AF1269" s="62"/>
      <c r="AG1269" s="62"/>
      <c r="AH1269" s="62"/>
      <c r="AI1269" s="62"/>
      <c r="AJ1269" s="62"/>
      <c r="AK1269" s="62"/>
      <c r="AL1269" s="62"/>
      <c r="AM1269" s="62"/>
      <c r="AN1269" s="62"/>
      <c r="AO1269" s="62"/>
      <c r="AP1269" s="62"/>
      <c r="AQ1269" s="62"/>
      <c r="AR1269" s="62"/>
      <c r="AS1269" s="62"/>
      <c r="AT1269" s="62"/>
      <c r="AU1269" s="62"/>
      <c r="AV1269" s="62"/>
      <c r="AW1269" s="62"/>
      <c r="AX1269" s="62"/>
      <c r="AY1269" s="62"/>
      <c r="AZ1269" s="62"/>
      <c r="BA1269" s="62"/>
      <c r="BB1269" s="62"/>
      <c r="BC1269" s="62"/>
      <c r="BD1269" s="62"/>
      <c r="BE1269" s="62"/>
      <c r="BF1269" s="62"/>
      <c r="BG1269" s="62"/>
      <c r="BH1269" s="62"/>
      <c r="BI1269" s="62"/>
      <c r="BJ1269" s="62"/>
      <c r="BK1269" s="62"/>
      <c r="BL1269" s="62"/>
      <c r="BM1269" s="62"/>
      <c r="BN1269" s="62"/>
      <c r="BO1269" s="62"/>
      <c r="BP1269" s="62"/>
      <c r="BQ1269" s="62"/>
      <c r="BR1269" s="62"/>
      <c r="BS1269" s="62"/>
      <c r="BT1269" s="62"/>
      <c r="BU1269" s="62"/>
      <c r="BV1269" s="62"/>
      <c r="BW1269" s="62"/>
      <c r="BX1269" s="62"/>
      <c r="BY1269" s="62"/>
      <c r="BZ1269" s="62"/>
      <c r="CA1269" s="62"/>
      <c r="CB1269" s="62"/>
      <c r="CC1269" s="62"/>
      <c r="CD1269" s="62"/>
      <c r="CE1269" s="62"/>
      <c r="CF1269" s="62"/>
      <c r="CG1269" s="62"/>
      <c r="CH1269" s="62"/>
      <c r="CI1269" s="62"/>
      <c r="CJ1269" s="62"/>
      <c r="CK1269" s="62"/>
      <c r="CL1269" s="62"/>
    </row>
    <row r="1270" spans="1:90" s="361" customFormat="1" ht="19.95" customHeight="1">
      <c r="A1270" s="507"/>
      <c r="B1270" s="584"/>
      <c r="C1270" s="585"/>
      <c r="D1270" s="588"/>
      <c r="E1270" s="589"/>
      <c r="F1270" s="593"/>
      <c r="G1270" s="13">
        <v>56</v>
      </c>
      <c r="H1270" s="296"/>
      <c r="I1270" s="6">
        <v>4999</v>
      </c>
      <c r="J1270" s="6">
        <f t="shared" si="304"/>
        <v>0</v>
      </c>
      <c r="K1270" s="332">
        <f>Итого!$B$17</f>
        <v>0</v>
      </c>
      <c r="L1270" s="8">
        <f t="shared" si="305"/>
        <v>4999</v>
      </c>
      <c r="M1270" s="8">
        <f t="shared" si="306"/>
        <v>0</v>
      </c>
      <c r="N1270" s="62"/>
      <c r="O1270" s="62"/>
      <c r="P1270" s="62"/>
      <c r="Q1270" s="62"/>
      <c r="R1270" s="62"/>
      <c r="S1270" s="62"/>
      <c r="T1270" s="62"/>
      <c r="U1270" s="62"/>
      <c r="V1270" s="62"/>
      <c r="W1270" s="62"/>
      <c r="X1270" s="62"/>
      <c r="Y1270" s="62"/>
      <c r="Z1270" s="62"/>
      <c r="AA1270" s="62"/>
      <c r="AB1270" s="62"/>
      <c r="AC1270" s="62"/>
      <c r="AD1270" s="62"/>
      <c r="AE1270" s="62"/>
      <c r="AF1270" s="62"/>
      <c r="AG1270" s="62"/>
      <c r="AH1270" s="62"/>
      <c r="AI1270" s="62"/>
      <c r="AJ1270" s="62"/>
      <c r="AK1270" s="62"/>
      <c r="AL1270" s="62"/>
      <c r="AM1270" s="62"/>
      <c r="AN1270" s="62"/>
      <c r="AO1270" s="62"/>
      <c r="AP1270" s="62"/>
      <c r="AQ1270" s="62"/>
      <c r="AR1270" s="62"/>
      <c r="AS1270" s="62"/>
      <c r="AT1270" s="62"/>
      <c r="AU1270" s="62"/>
      <c r="AV1270" s="62"/>
      <c r="AW1270" s="62"/>
      <c r="AX1270" s="62"/>
      <c r="AY1270" s="62"/>
      <c r="AZ1270" s="62"/>
      <c r="BA1270" s="62"/>
      <c r="BB1270" s="62"/>
      <c r="BC1270" s="62"/>
      <c r="BD1270" s="62"/>
      <c r="BE1270" s="62"/>
      <c r="BF1270" s="62"/>
      <c r="BG1270" s="62"/>
      <c r="BH1270" s="62"/>
      <c r="BI1270" s="62"/>
      <c r="BJ1270" s="62"/>
      <c r="BK1270" s="62"/>
      <c r="BL1270" s="62"/>
      <c r="BM1270" s="62"/>
      <c r="BN1270" s="62"/>
      <c r="BO1270" s="62"/>
      <c r="BP1270" s="62"/>
      <c r="BQ1270" s="62"/>
      <c r="BR1270" s="62"/>
      <c r="BS1270" s="62"/>
      <c r="BT1270" s="62"/>
      <c r="BU1270" s="62"/>
      <c r="BV1270" s="62"/>
      <c r="BW1270" s="62"/>
      <c r="BX1270" s="62"/>
      <c r="BY1270" s="62"/>
      <c r="BZ1270" s="62"/>
      <c r="CA1270" s="62"/>
      <c r="CB1270" s="62"/>
      <c r="CC1270" s="62"/>
      <c r="CD1270" s="62"/>
      <c r="CE1270" s="62"/>
      <c r="CF1270" s="62"/>
      <c r="CG1270" s="62"/>
      <c r="CH1270" s="62"/>
      <c r="CI1270" s="62"/>
      <c r="CJ1270" s="62"/>
      <c r="CK1270" s="62"/>
      <c r="CL1270" s="62"/>
    </row>
    <row r="1271" spans="1:90" s="361" customFormat="1" ht="19.95" customHeight="1">
      <c r="A1271" s="507"/>
      <c r="B1271" s="584"/>
      <c r="C1271" s="585"/>
      <c r="D1271" s="588"/>
      <c r="E1271" s="589"/>
      <c r="F1271" s="593"/>
      <c r="G1271" s="13">
        <v>58</v>
      </c>
      <c r="H1271" s="296"/>
      <c r="I1271" s="6">
        <v>4999</v>
      </c>
      <c r="J1271" s="6">
        <f t="shared" si="304"/>
        <v>0</v>
      </c>
      <c r="K1271" s="332">
        <f>Итого!$B$17</f>
        <v>0</v>
      </c>
      <c r="L1271" s="8">
        <f t="shared" si="305"/>
        <v>4999</v>
      </c>
      <c r="M1271" s="8">
        <f t="shared" si="306"/>
        <v>0</v>
      </c>
      <c r="N1271" s="62"/>
      <c r="O1271" s="62"/>
      <c r="P1271" s="62"/>
      <c r="Q1271" s="62"/>
      <c r="R1271" s="62"/>
      <c r="S1271" s="62"/>
      <c r="T1271" s="62"/>
      <c r="U1271" s="62"/>
      <c r="V1271" s="62"/>
      <c r="W1271" s="62"/>
      <c r="X1271" s="62"/>
      <c r="Y1271" s="62"/>
      <c r="Z1271" s="62"/>
      <c r="AA1271" s="62"/>
      <c r="AB1271" s="62"/>
      <c r="AC1271" s="62"/>
      <c r="AD1271" s="62"/>
      <c r="AE1271" s="62"/>
      <c r="AF1271" s="62"/>
      <c r="AG1271" s="62"/>
      <c r="AH1271" s="62"/>
      <c r="AI1271" s="62"/>
      <c r="AJ1271" s="62"/>
      <c r="AK1271" s="62"/>
      <c r="AL1271" s="62"/>
      <c r="AM1271" s="62"/>
      <c r="AN1271" s="62"/>
      <c r="AO1271" s="62"/>
      <c r="AP1271" s="62"/>
      <c r="AQ1271" s="62"/>
      <c r="AR1271" s="62"/>
      <c r="AS1271" s="62"/>
      <c r="AT1271" s="62"/>
      <c r="AU1271" s="62"/>
      <c r="AV1271" s="62"/>
      <c r="AW1271" s="62"/>
      <c r="AX1271" s="62"/>
      <c r="AY1271" s="62"/>
      <c r="AZ1271" s="62"/>
      <c r="BA1271" s="62"/>
      <c r="BB1271" s="62"/>
      <c r="BC1271" s="62"/>
      <c r="BD1271" s="62"/>
      <c r="BE1271" s="62"/>
      <c r="BF1271" s="62"/>
      <c r="BG1271" s="62"/>
      <c r="BH1271" s="62"/>
      <c r="BI1271" s="62"/>
      <c r="BJ1271" s="62"/>
      <c r="BK1271" s="62"/>
      <c r="BL1271" s="62"/>
      <c r="BM1271" s="62"/>
      <c r="BN1271" s="62"/>
      <c r="BO1271" s="62"/>
      <c r="BP1271" s="62"/>
      <c r="BQ1271" s="62"/>
      <c r="BR1271" s="62"/>
      <c r="BS1271" s="62"/>
      <c r="BT1271" s="62"/>
      <c r="BU1271" s="62"/>
      <c r="BV1271" s="62"/>
      <c r="BW1271" s="62"/>
      <c r="BX1271" s="62"/>
      <c r="BY1271" s="62"/>
      <c r="BZ1271" s="62"/>
      <c r="CA1271" s="62"/>
      <c r="CB1271" s="62"/>
      <c r="CC1271" s="62"/>
      <c r="CD1271" s="62"/>
      <c r="CE1271" s="62"/>
      <c r="CF1271" s="62"/>
      <c r="CG1271" s="62"/>
      <c r="CH1271" s="62"/>
      <c r="CI1271" s="62"/>
      <c r="CJ1271" s="62"/>
      <c r="CK1271" s="62"/>
      <c r="CL1271" s="62"/>
    </row>
    <row r="1272" spans="1:90" s="361" customFormat="1" ht="19.95" customHeight="1">
      <c r="A1272" s="508"/>
      <c r="B1272" s="586"/>
      <c r="C1272" s="587"/>
      <c r="D1272" s="590"/>
      <c r="E1272" s="591"/>
      <c r="F1272" s="594"/>
      <c r="G1272" s="13">
        <v>60</v>
      </c>
      <c r="H1272" s="296"/>
      <c r="I1272" s="6">
        <v>4999</v>
      </c>
      <c r="J1272" s="6">
        <f t="shared" si="304"/>
        <v>0</v>
      </c>
      <c r="K1272" s="332">
        <f>Итого!$B$17</f>
        <v>0</v>
      </c>
      <c r="L1272" s="8">
        <f t="shared" si="305"/>
        <v>4999</v>
      </c>
      <c r="M1272" s="8">
        <f t="shared" si="306"/>
        <v>0</v>
      </c>
      <c r="N1272" s="62"/>
      <c r="O1272" s="62"/>
      <c r="P1272" s="62"/>
      <c r="Q1272" s="62"/>
      <c r="R1272" s="62"/>
      <c r="S1272" s="62"/>
      <c r="T1272" s="62"/>
      <c r="U1272" s="62"/>
      <c r="V1272" s="62"/>
      <c r="W1272" s="62"/>
      <c r="X1272" s="62"/>
      <c r="Y1272" s="62"/>
      <c r="Z1272" s="62"/>
      <c r="AA1272" s="62"/>
      <c r="AB1272" s="62"/>
      <c r="AC1272" s="62"/>
      <c r="AD1272" s="62"/>
      <c r="AE1272" s="62"/>
      <c r="AF1272" s="62"/>
      <c r="AG1272" s="62"/>
      <c r="AH1272" s="62"/>
      <c r="AI1272" s="62"/>
      <c r="AJ1272" s="62"/>
      <c r="AK1272" s="62"/>
      <c r="AL1272" s="62"/>
      <c r="AM1272" s="62"/>
      <c r="AN1272" s="62"/>
      <c r="AO1272" s="62"/>
      <c r="AP1272" s="62"/>
      <c r="AQ1272" s="62"/>
      <c r="AR1272" s="62"/>
      <c r="AS1272" s="62"/>
      <c r="AT1272" s="62"/>
      <c r="AU1272" s="62"/>
      <c r="AV1272" s="62"/>
      <c r="AW1272" s="62"/>
      <c r="AX1272" s="62"/>
      <c r="AY1272" s="62"/>
      <c r="AZ1272" s="62"/>
      <c r="BA1272" s="62"/>
      <c r="BB1272" s="62"/>
      <c r="BC1272" s="62"/>
      <c r="BD1272" s="62"/>
      <c r="BE1272" s="62"/>
      <c r="BF1272" s="62"/>
      <c r="BG1272" s="62"/>
      <c r="BH1272" s="62"/>
      <c r="BI1272" s="62"/>
      <c r="BJ1272" s="62"/>
      <c r="BK1272" s="62"/>
      <c r="BL1272" s="62"/>
      <c r="BM1272" s="62"/>
      <c r="BN1272" s="62"/>
      <c r="BO1272" s="62"/>
      <c r="BP1272" s="62"/>
      <c r="BQ1272" s="62"/>
      <c r="BR1272" s="62"/>
      <c r="BS1272" s="62"/>
      <c r="BT1272" s="62"/>
      <c r="BU1272" s="62"/>
      <c r="BV1272" s="62"/>
      <c r="BW1272" s="62"/>
      <c r="BX1272" s="62"/>
      <c r="BY1272" s="62"/>
      <c r="BZ1272" s="62"/>
      <c r="CA1272" s="62"/>
      <c r="CB1272" s="62"/>
      <c r="CC1272" s="62"/>
      <c r="CD1272" s="62"/>
      <c r="CE1272" s="62"/>
      <c r="CF1272" s="62"/>
      <c r="CG1272" s="62"/>
      <c r="CH1272" s="62"/>
      <c r="CI1272" s="62"/>
      <c r="CJ1272" s="62"/>
      <c r="CK1272" s="62"/>
      <c r="CL1272" s="62"/>
    </row>
    <row r="1273" spans="1:90" ht="19.95" customHeight="1">
      <c r="A1273" s="506" t="s">
        <v>785</v>
      </c>
      <c r="B1273" s="528" t="s">
        <v>795</v>
      </c>
      <c r="C1273" s="516"/>
      <c r="D1273" s="511" t="s">
        <v>582</v>
      </c>
      <c r="E1273" s="512"/>
      <c r="F1273" s="592"/>
      <c r="G1273" s="5"/>
      <c r="H1273" s="253">
        <f>SUM(H1274:H1284)</f>
        <v>0</v>
      </c>
      <c r="I1273" s="5"/>
      <c r="J1273" s="5">
        <f>SUM(J1274:J1284)</f>
        <v>0</v>
      </c>
      <c r="K1273" s="112"/>
      <c r="L1273" s="10"/>
      <c r="M1273" s="7">
        <f>SUM(M1274:M1284)</f>
        <v>0</v>
      </c>
      <c r="N1273" s="62" t="s">
        <v>787</v>
      </c>
    </row>
    <row r="1274" spans="1:90" ht="19.95" customHeight="1">
      <c r="A1274" s="507"/>
      <c r="B1274" s="584"/>
      <c r="C1274" s="585"/>
      <c r="D1274" s="588"/>
      <c r="E1274" s="589"/>
      <c r="F1274" s="593"/>
      <c r="G1274" s="13">
        <v>40</v>
      </c>
      <c r="H1274" s="296"/>
      <c r="I1274" s="6">
        <v>4999</v>
      </c>
      <c r="J1274" s="6">
        <f t="shared" ref="J1274:J1284" si="307">I1274*H1274</f>
        <v>0</v>
      </c>
      <c r="K1274" s="332">
        <f>Итого!$B$17</f>
        <v>0</v>
      </c>
      <c r="L1274" s="8">
        <f t="shared" ref="L1274:L1284" si="308">PRODUCT(I1274,1-K1274)</f>
        <v>4999</v>
      </c>
      <c r="M1274" s="8">
        <f>L1274*H1274</f>
        <v>0</v>
      </c>
    </row>
    <row r="1275" spans="1:90" ht="19.95" customHeight="1">
      <c r="A1275" s="507"/>
      <c r="B1275" s="584"/>
      <c r="C1275" s="585"/>
      <c r="D1275" s="588"/>
      <c r="E1275" s="589"/>
      <c r="F1275" s="593"/>
      <c r="G1275" s="13">
        <v>42</v>
      </c>
      <c r="H1275" s="296"/>
      <c r="I1275" s="6">
        <v>4999</v>
      </c>
      <c r="J1275" s="6">
        <f t="shared" si="307"/>
        <v>0</v>
      </c>
      <c r="K1275" s="332">
        <f>Итого!$B$17</f>
        <v>0</v>
      </c>
      <c r="L1275" s="8">
        <f t="shared" si="308"/>
        <v>4999</v>
      </c>
      <c r="M1275" s="8">
        <f t="shared" ref="M1275:M1284" si="309">L1275*H1275</f>
        <v>0</v>
      </c>
    </row>
    <row r="1276" spans="1:90" ht="19.95" customHeight="1">
      <c r="A1276" s="507"/>
      <c r="B1276" s="584"/>
      <c r="C1276" s="585"/>
      <c r="D1276" s="588"/>
      <c r="E1276" s="589"/>
      <c r="F1276" s="593"/>
      <c r="G1276" s="13">
        <v>44</v>
      </c>
      <c r="H1276" s="296"/>
      <c r="I1276" s="6">
        <v>4999</v>
      </c>
      <c r="J1276" s="6">
        <f t="shared" si="307"/>
        <v>0</v>
      </c>
      <c r="K1276" s="332">
        <f>Итого!$B$17</f>
        <v>0</v>
      </c>
      <c r="L1276" s="8">
        <f t="shared" si="308"/>
        <v>4999</v>
      </c>
      <c r="M1276" s="8">
        <f t="shared" si="309"/>
        <v>0</v>
      </c>
    </row>
    <row r="1277" spans="1:90" ht="19.95" customHeight="1">
      <c r="A1277" s="507"/>
      <c r="B1277" s="584"/>
      <c r="C1277" s="585"/>
      <c r="D1277" s="588"/>
      <c r="E1277" s="589"/>
      <c r="F1277" s="593"/>
      <c r="G1277" s="13">
        <v>46</v>
      </c>
      <c r="H1277" s="296"/>
      <c r="I1277" s="6">
        <v>4999</v>
      </c>
      <c r="J1277" s="6">
        <f t="shared" si="307"/>
        <v>0</v>
      </c>
      <c r="K1277" s="332">
        <f>Итого!$B$17</f>
        <v>0</v>
      </c>
      <c r="L1277" s="8">
        <f t="shared" si="308"/>
        <v>4999</v>
      </c>
      <c r="M1277" s="8">
        <f t="shared" si="309"/>
        <v>0</v>
      </c>
    </row>
    <row r="1278" spans="1:90" ht="19.95" customHeight="1">
      <c r="A1278" s="507"/>
      <c r="B1278" s="584"/>
      <c r="C1278" s="585"/>
      <c r="D1278" s="588"/>
      <c r="E1278" s="589"/>
      <c r="F1278" s="593"/>
      <c r="G1278" s="13">
        <v>48</v>
      </c>
      <c r="H1278" s="296"/>
      <c r="I1278" s="6">
        <v>4999</v>
      </c>
      <c r="J1278" s="6">
        <f t="shared" si="307"/>
        <v>0</v>
      </c>
      <c r="K1278" s="332">
        <f>Итого!$B$17</f>
        <v>0</v>
      </c>
      <c r="L1278" s="8">
        <f t="shared" si="308"/>
        <v>4999</v>
      </c>
      <c r="M1278" s="8">
        <f t="shared" si="309"/>
        <v>0</v>
      </c>
    </row>
    <row r="1279" spans="1:90" ht="19.95" customHeight="1">
      <c r="A1279" s="507"/>
      <c r="B1279" s="584"/>
      <c r="C1279" s="585"/>
      <c r="D1279" s="588"/>
      <c r="E1279" s="589"/>
      <c r="F1279" s="593"/>
      <c r="G1279" s="13">
        <v>50</v>
      </c>
      <c r="H1279" s="296"/>
      <c r="I1279" s="6">
        <v>4999</v>
      </c>
      <c r="J1279" s="6">
        <f t="shared" si="307"/>
        <v>0</v>
      </c>
      <c r="K1279" s="332">
        <f>Итого!$B$17</f>
        <v>0</v>
      </c>
      <c r="L1279" s="8">
        <f t="shared" si="308"/>
        <v>4999</v>
      </c>
      <c r="M1279" s="8">
        <f t="shared" si="309"/>
        <v>0</v>
      </c>
    </row>
    <row r="1280" spans="1:90" ht="19.95" customHeight="1">
      <c r="A1280" s="507"/>
      <c r="B1280" s="584"/>
      <c r="C1280" s="585"/>
      <c r="D1280" s="588"/>
      <c r="E1280" s="589"/>
      <c r="F1280" s="593"/>
      <c r="G1280" s="13">
        <v>52</v>
      </c>
      <c r="H1280" s="296"/>
      <c r="I1280" s="6">
        <v>4999</v>
      </c>
      <c r="J1280" s="6">
        <f t="shared" si="307"/>
        <v>0</v>
      </c>
      <c r="K1280" s="332">
        <f>Итого!$B$17</f>
        <v>0</v>
      </c>
      <c r="L1280" s="8">
        <f t="shared" si="308"/>
        <v>4999</v>
      </c>
      <c r="M1280" s="8">
        <f t="shared" si="309"/>
        <v>0</v>
      </c>
    </row>
    <row r="1281" spans="1:90" ht="19.95" customHeight="1">
      <c r="A1281" s="507"/>
      <c r="B1281" s="584"/>
      <c r="C1281" s="585"/>
      <c r="D1281" s="588"/>
      <c r="E1281" s="589"/>
      <c r="F1281" s="593"/>
      <c r="G1281" s="13">
        <v>54</v>
      </c>
      <c r="H1281" s="296"/>
      <c r="I1281" s="6">
        <v>4999</v>
      </c>
      <c r="J1281" s="6">
        <f t="shared" si="307"/>
        <v>0</v>
      </c>
      <c r="K1281" s="332">
        <f>Итого!$B$17</f>
        <v>0</v>
      </c>
      <c r="L1281" s="8">
        <f t="shared" si="308"/>
        <v>4999</v>
      </c>
      <c r="M1281" s="8">
        <f t="shared" si="309"/>
        <v>0</v>
      </c>
    </row>
    <row r="1282" spans="1:90" ht="19.95" customHeight="1">
      <c r="A1282" s="507"/>
      <c r="B1282" s="584"/>
      <c r="C1282" s="585"/>
      <c r="D1282" s="588"/>
      <c r="E1282" s="589"/>
      <c r="F1282" s="593"/>
      <c r="G1282" s="13">
        <v>56</v>
      </c>
      <c r="H1282" s="296"/>
      <c r="I1282" s="6">
        <v>4999</v>
      </c>
      <c r="J1282" s="6">
        <f t="shared" si="307"/>
        <v>0</v>
      </c>
      <c r="K1282" s="332">
        <f>Итого!$B$17</f>
        <v>0</v>
      </c>
      <c r="L1282" s="8">
        <f t="shared" si="308"/>
        <v>4999</v>
      </c>
      <c r="M1282" s="8">
        <f t="shared" si="309"/>
        <v>0</v>
      </c>
    </row>
    <row r="1283" spans="1:90" s="251" customFormat="1" ht="19.95" customHeight="1">
      <c r="A1283" s="507"/>
      <c r="B1283" s="584"/>
      <c r="C1283" s="585"/>
      <c r="D1283" s="588"/>
      <c r="E1283" s="589"/>
      <c r="F1283" s="593"/>
      <c r="G1283" s="13">
        <v>58</v>
      </c>
      <c r="H1283" s="296"/>
      <c r="I1283" s="6">
        <v>4999</v>
      </c>
      <c r="J1283" s="6">
        <f t="shared" si="307"/>
        <v>0</v>
      </c>
      <c r="K1283" s="332">
        <f>Итого!$B$17</f>
        <v>0</v>
      </c>
      <c r="L1283" s="8">
        <f t="shared" si="308"/>
        <v>4999</v>
      </c>
      <c r="M1283" s="8">
        <f t="shared" si="309"/>
        <v>0</v>
      </c>
      <c r="N1283" s="62"/>
      <c r="O1283" s="62"/>
      <c r="P1283" s="62"/>
      <c r="Q1283" s="62"/>
      <c r="R1283" s="62"/>
      <c r="S1283" s="62"/>
      <c r="T1283" s="62"/>
      <c r="U1283" s="62"/>
      <c r="V1283" s="62"/>
      <c r="W1283" s="62"/>
      <c r="X1283" s="62"/>
      <c r="Y1283" s="62"/>
      <c r="Z1283" s="62"/>
      <c r="AA1283" s="62"/>
      <c r="AB1283" s="62"/>
      <c r="AC1283" s="62"/>
      <c r="AD1283" s="62"/>
      <c r="AE1283" s="62"/>
      <c r="AF1283" s="62"/>
      <c r="AG1283" s="62"/>
      <c r="AH1283" s="62"/>
      <c r="AI1283" s="62"/>
      <c r="AJ1283" s="62"/>
      <c r="AK1283" s="62"/>
      <c r="AL1283" s="62"/>
      <c r="AM1283" s="62"/>
      <c r="AN1283" s="62"/>
      <c r="AO1283" s="62"/>
      <c r="AP1283" s="62"/>
      <c r="AQ1283" s="62"/>
      <c r="AR1283" s="62"/>
      <c r="AS1283" s="62"/>
      <c r="AT1283" s="62"/>
      <c r="AU1283" s="62"/>
      <c r="AV1283" s="62"/>
      <c r="AW1283" s="62"/>
      <c r="AX1283" s="62"/>
      <c r="AY1283" s="62"/>
      <c r="AZ1283" s="62"/>
      <c r="BA1283" s="62"/>
      <c r="BB1283" s="62"/>
      <c r="BC1283" s="62"/>
      <c r="BD1283" s="62"/>
      <c r="BE1283" s="62"/>
      <c r="BF1283" s="62"/>
      <c r="BG1283" s="62"/>
      <c r="BH1283" s="62"/>
      <c r="BI1283" s="62"/>
      <c r="BJ1283" s="62"/>
      <c r="BK1283" s="62"/>
      <c r="BL1283" s="62"/>
      <c r="BM1283" s="62"/>
      <c r="BN1283" s="62"/>
      <c r="BO1283" s="62"/>
      <c r="BP1283" s="62"/>
      <c r="BQ1283" s="62"/>
      <c r="BR1283" s="62"/>
      <c r="BS1283" s="62"/>
      <c r="BT1283" s="62"/>
      <c r="BU1283" s="62"/>
      <c r="BV1283" s="62"/>
      <c r="BW1283" s="62"/>
      <c r="BX1283" s="62"/>
      <c r="BY1283" s="62"/>
      <c r="BZ1283" s="62"/>
      <c r="CA1283" s="62"/>
      <c r="CB1283" s="62"/>
      <c r="CC1283" s="62"/>
      <c r="CD1283" s="62"/>
      <c r="CE1283" s="62"/>
      <c r="CF1283" s="62"/>
      <c r="CG1283" s="62"/>
      <c r="CH1283" s="62"/>
      <c r="CI1283" s="62"/>
      <c r="CJ1283" s="62"/>
      <c r="CK1283" s="62"/>
      <c r="CL1283" s="62"/>
    </row>
    <row r="1284" spans="1:90" s="251" customFormat="1" ht="19.95" customHeight="1">
      <c r="A1284" s="508"/>
      <c r="B1284" s="586"/>
      <c r="C1284" s="587"/>
      <c r="D1284" s="590"/>
      <c r="E1284" s="591"/>
      <c r="F1284" s="594"/>
      <c r="G1284" s="13">
        <v>60</v>
      </c>
      <c r="H1284" s="296"/>
      <c r="I1284" s="6">
        <v>4999</v>
      </c>
      <c r="J1284" s="6">
        <f t="shared" si="307"/>
        <v>0</v>
      </c>
      <c r="K1284" s="332">
        <f>Итого!$B$17</f>
        <v>0</v>
      </c>
      <c r="L1284" s="8">
        <f t="shared" si="308"/>
        <v>4999</v>
      </c>
      <c r="M1284" s="8">
        <f t="shared" si="309"/>
        <v>0</v>
      </c>
      <c r="N1284" s="62"/>
      <c r="O1284" s="62"/>
      <c r="P1284" s="62"/>
      <c r="Q1284" s="62"/>
      <c r="R1284" s="62"/>
      <c r="S1284" s="62"/>
      <c r="T1284" s="62"/>
      <c r="U1284" s="62"/>
      <c r="V1284" s="62"/>
      <c r="W1284" s="62"/>
      <c r="X1284" s="62"/>
      <c r="Y1284" s="62"/>
      <c r="Z1284" s="62"/>
      <c r="AA1284" s="62"/>
      <c r="AB1284" s="62"/>
      <c r="AC1284" s="62"/>
      <c r="AD1284" s="62"/>
      <c r="AE1284" s="62"/>
      <c r="AF1284" s="62"/>
      <c r="AG1284" s="62"/>
      <c r="AH1284" s="62"/>
      <c r="AI1284" s="62"/>
      <c r="AJ1284" s="62"/>
      <c r="AK1284" s="62"/>
      <c r="AL1284" s="62"/>
      <c r="AM1284" s="62"/>
      <c r="AN1284" s="62"/>
      <c r="AO1284" s="62"/>
      <c r="AP1284" s="62"/>
      <c r="AQ1284" s="62"/>
      <c r="AR1284" s="62"/>
      <c r="AS1284" s="62"/>
      <c r="AT1284" s="62"/>
      <c r="AU1284" s="62"/>
      <c r="AV1284" s="62"/>
      <c r="AW1284" s="62"/>
      <c r="AX1284" s="62"/>
      <c r="AY1284" s="62"/>
      <c r="AZ1284" s="62"/>
      <c r="BA1284" s="62"/>
      <c r="BB1284" s="62"/>
      <c r="BC1284" s="62"/>
      <c r="BD1284" s="62"/>
      <c r="BE1284" s="62"/>
      <c r="BF1284" s="62"/>
      <c r="BG1284" s="62"/>
      <c r="BH1284" s="62"/>
      <c r="BI1284" s="62"/>
      <c r="BJ1284" s="62"/>
      <c r="BK1284" s="62"/>
      <c r="BL1284" s="62"/>
      <c r="BM1284" s="62"/>
      <c r="BN1284" s="62"/>
      <c r="BO1284" s="62"/>
      <c r="BP1284" s="62"/>
      <c r="BQ1284" s="62"/>
      <c r="BR1284" s="62"/>
      <c r="BS1284" s="62"/>
      <c r="BT1284" s="62"/>
      <c r="BU1284" s="62"/>
      <c r="BV1284" s="62"/>
      <c r="BW1284" s="62"/>
      <c r="BX1284" s="62"/>
      <c r="BY1284" s="62"/>
      <c r="BZ1284" s="62"/>
      <c r="CA1284" s="62"/>
      <c r="CB1284" s="62"/>
      <c r="CC1284" s="62"/>
      <c r="CD1284" s="62"/>
      <c r="CE1284" s="62"/>
      <c r="CF1284" s="62"/>
      <c r="CG1284" s="62"/>
      <c r="CH1284" s="62"/>
      <c r="CI1284" s="62"/>
      <c r="CJ1284" s="62"/>
      <c r="CK1284" s="62"/>
      <c r="CL1284" s="62"/>
    </row>
    <row r="1285" spans="1:90" s="251" customFormat="1" ht="19.95" customHeight="1">
      <c r="A1285" s="506" t="s">
        <v>666</v>
      </c>
      <c r="B1285" s="528" t="s">
        <v>667</v>
      </c>
      <c r="C1285" s="516"/>
      <c r="D1285" s="511"/>
      <c r="E1285" s="512"/>
      <c r="F1285" s="592"/>
      <c r="G1285" s="5"/>
      <c r="H1285" s="253">
        <f>SUM(H1286:H1296)</f>
        <v>0</v>
      </c>
      <c r="I1285" s="5"/>
      <c r="J1285" s="5">
        <f>SUM(J1286:J1296)</f>
        <v>0</v>
      </c>
      <c r="K1285" s="112"/>
      <c r="L1285" s="10"/>
      <c r="M1285" s="7">
        <f>SUM(M1286:M1296)</f>
        <v>0</v>
      </c>
      <c r="N1285" s="62" t="s">
        <v>787</v>
      </c>
      <c r="O1285" s="62"/>
      <c r="P1285" s="62"/>
      <c r="Q1285" s="62"/>
      <c r="R1285" s="62"/>
      <c r="S1285" s="62"/>
      <c r="T1285" s="62"/>
      <c r="U1285" s="62"/>
      <c r="V1285" s="62"/>
      <c r="W1285" s="62"/>
      <c r="X1285" s="62"/>
      <c r="Y1285" s="62"/>
      <c r="Z1285" s="62"/>
      <c r="AA1285" s="62"/>
      <c r="AB1285" s="62"/>
      <c r="AC1285" s="62"/>
      <c r="AD1285" s="62"/>
      <c r="AE1285" s="62"/>
      <c r="AF1285" s="62"/>
      <c r="AG1285" s="62"/>
      <c r="AH1285" s="62"/>
      <c r="AI1285" s="62"/>
      <c r="AJ1285" s="62"/>
      <c r="AK1285" s="62"/>
      <c r="AL1285" s="62"/>
      <c r="AM1285" s="62"/>
      <c r="AN1285" s="62"/>
      <c r="AO1285" s="62"/>
      <c r="AP1285" s="62"/>
      <c r="AQ1285" s="62"/>
      <c r="AR1285" s="62"/>
      <c r="AS1285" s="62"/>
      <c r="AT1285" s="62"/>
      <c r="AU1285" s="62"/>
      <c r="AV1285" s="62"/>
      <c r="AW1285" s="62"/>
      <c r="AX1285" s="62"/>
      <c r="AY1285" s="62"/>
      <c r="AZ1285" s="62"/>
      <c r="BA1285" s="62"/>
      <c r="BB1285" s="62"/>
      <c r="BC1285" s="62"/>
      <c r="BD1285" s="62"/>
      <c r="BE1285" s="62"/>
      <c r="BF1285" s="62"/>
      <c r="BG1285" s="62"/>
      <c r="BH1285" s="62"/>
      <c r="BI1285" s="62"/>
      <c r="BJ1285" s="62"/>
      <c r="BK1285" s="62"/>
      <c r="BL1285" s="62"/>
      <c r="BM1285" s="62"/>
      <c r="BN1285" s="62"/>
      <c r="BO1285" s="62"/>
      <c r="BP1285" s="62"/>
      <c r="BQ1285" s="62"/>
      <c r="BR1285" s="62"/>
      <c r="BS1285" s="62"/>
      <c r="BT1285" s="62"/>
      <c r="BU1285" s="62"/>
      <c r="BV1285" s="62"/>
      <c r="BW1285" s="62"/>
      <c r="BX1285" s="62"/>
      <c r="BY1285" s="62"/>
      <c r="BZ1285" s="62"/>
      <c r="CA1285" s="62"/>
      <c r="CB1285" s="62"/>
      <c r="CC1285" s="62"/>
      <c r="CD1285" s="62"/>
      <c r="CE1285" s="62"/>
      <c r="CF1285" s="62"/>
      <c r="CG1285" s="62"/>
      <c r="CH1285" s="62"/>
      <c r="CI1285" s="62"/>
      <c r="CJ1285" s="62"/>
      <c r="CK1285" s="62"/>
      <c r="CL1285" s="62"/>
    </row>
    <row r="1286" spans="1:90" s="251" customFormat="1" ht="19.95" customHeight="1">
      <c r="A1286" s="507"/>
      <c r="B1286" s="584"/>
      <c r="C1286" s="585"/>
      <c r="D1286" s="588"/>
      <c r="E1286" s="589"/>
      <c r="F1286" s="593"/>
      <c r="G1286" s="13">
        <v>40</v>
      </c>
      <c r="H1286" s="296"/>
      <c r="I1286" s="6">
        <v>5999</v>
      </c>
      <c r="J1286" s="6">
        <f t="shared" ref="J1286:J1296" si="310">I1286*H1286</f>
        <v>0</v>
      </c>
      <c r="K1286" s="332">
        <f>Итого!$B$17</f>
        <v>0</v>
      </c>
      <c r="L1286" s="8">
        <f t="shared" ref="L1286:L1296" si="311">PRODUCT(I1286,1-K1286)</f>
        <v>5999</v>
      </c>
      <c r="M1286" s="8">
        <f>L1286*H1286</f>
        <v>0</v>
      </c>
      <c r="N1286" s="62"/>
      <c r="O1286" s="62"/>
      <c r="P1286" s="62"/>
      <c r="Q1286" s="62"/>
      <c r="R1286" s="62"/>
      <c r="S1286" s="62"/>
      <c r="T1286" s="62"/>
      <c r="U1286" s="62"/>
      <c r="V1286" s="62"/>
      <c r="W1286" s="62"/>
      <c r="X1286" s="62"/>
      <c r="Y1286" s="62"/>
      <c r="Z1286" s="62"/>
      <c r="AA1286" s="62"/>
      <c r="AB1286" s="62"/>
      <c r="AC1286" s="62"/>
      <c r="AD1286" s="62"/>
      <c r="AE1286" s="62"/>
      <c r="AF1286" s="62"/>
      <c r="AG1286" s="62"/>
      <c r="AH1286" s="62"/>
      <c r="AI1286" s="62"/>
      <c r="AJ1286" s="62"/>
      <c r="AK1286" s="62"/>
      <c r="AL1286" s="62"/>
      <c r="AM1286" s="62"/>
      <c r="AN1286" s="62"/>
      <c r="AO1286" s="62"/>
      <c r="AP1286" s="62"/>
      <c r="AQ1286" s="62"/>
      <c r="AR1286" s="62"/>
      <c r="AS1286" s="62"/>
      <c r="AT1286" s="62"/>
      <c r="AU1286" s="62"/>
      <c r="AV1286" s="62"/>
      <c r="AW1286" s="62"/>
      <c r="AX1286" s="62"/>
      <c r="AY1286" s="62"/>
      <c r="AZ1286" s="62"/>
      <c r="BA1286" s="62"/>
      <c r="BB1286" s="62"/>
      <c r="BC1286" s="62"/>
      <c r="BD1286" s="62"/>
      <c r="BE1286" s="62"/>
      <c r="BF1286" s="62"/>
      <c r="BG1286" s="62"/>
      <c r="BH1286" s="62"/>
      <c r="BI1286" s="62"/>
      <c r="BJ1286" s="62"/>
      <c r="BK1286" s="62"/>
      <c r="BL1286" s="62"/>
      <c r="BM1286" s="62"/>
      <c r="BN1286" s="62"/>
      <c r="BO1286" s="62"/>
      <c r="BP1286" s="62"/>
      <c r="BQ1286" s="62"/>
      <c r="BR1286" s="62"/>
      <c r="BS1286" s="62"/>
      <c r="BT1286" s="62"/>
      <c r="BU1286" s="62"/>
      <c r="BV1286" s="62"/>
      <c r="BW1286" s="62"/>
      <c r="BX1286" s="62"/>
      <c r="BY1286" s="62"/>
      <c r="BZ1286" s="62"/>
      <c r="CA1286" s="62"/>
      <c r="CB1286" s="62"/>
      <c r="CC1286" s="62"/>
      <c r="CD1286" s="62"/>
      <c r="CE1286" s="62"/>
      <c r="CF1286" s="62"/>
      <c r="CG1286" s="62"/>
      <c r="CH1286" s="62"/>
      <c r="CI1286" s="62"/>
      <c r="CJ1286" s="62"/>
      <c r="CK1286" s="62"/>
      <c r="CL1286" s="62"/>
    </row>
    <row r="1287" spans="1:90" s="251" customFormat="1" ht="19.95" customHeight="1">
      <c r="A1287" s="507"/>
      <c r="B1287" s="584"/>
      <c r="C1287" s="585"/>
      <c r="D1287" s="588"/>
      <c r="E1287" s="589"/>
      <c r="F1287" s="593"/>
      <c r="G1287" s="13">
        <v>42</v>
      </c>
      <c r="H1287" s="296"/>
      <c r="I1287" s="6">
        <v>5999</v>
      </c>
      <c r="J1287" s="6">
        <f t="shared" si="310"/>
        <v>0</v>
      </c>
      <c r="K1287" s="332">
        <f>Итого!$B$17</f>
        <v>0</v>
      </c>
      <c r="L1287" s="8">
        <f t="shared" si="311"/>
        <v>5999</v>
      </c>
      <c r="M1287" s="8">
        <f t="shared" ref="M1287:M1296" si="312">L1287*H1287</f>
        <v>0</v>
      </c>
      <c r="N1287" s="62"/>
      <c r="O1287" s="62"/>
      <c r="P1287" s="62"/>
      <c r="Q1287" s="62"/>
      <c r="R1287" s="62"/>
      <c r="S1287" s="62"/>
      <c r="T1287" s="62"/>
      <c r="U1287" s="62"/>
      <c r="V1287" s="62"/>
      <c r="W1287" s="62"/>
      <c r="X1287" s="62"/>
      <c r="Y1287" s="62"/>
      <c r="Z1287" s="62"/>
      <c r="AA1287" s="62"/>
      <c r="AB1287" s="62"/>
      <c r="AC1287" s="62"/>
      <c r="AD1287" s="62"/>
      <c r="AE1287" s="62"/>
      <c r="AF1287" s="62"/>
      <c r="AG1287" s="62"/>
      <c r="AH1287" s="62"/>
      <c r="AI1287" s="62"/>
      <c r="AJ1287" s="62"/>
      <c r="AK1287" s="62"/>
      <c r="AL1287" s="62"/>
      <c r="AM1287" s="62"/>
      <c r="AN1287" s="62"/>
      <c r="AO1287" s="62"/>
      <c r="AP1287" s="62"/>
      <c r="AQ1287" s="62"/>
      <c r="AR1287" s="62"/>
      <c r="AS1287" s="62"/>
      <c r="AT1287" s="62"/>
      <c r="AU1287" s="62"/>
      <c r="AV1287" s="62"/>
      <c r="AW1287" s="62"/>
      <c r="AX1287" s="62"/>
      <c r="AY1287" s="62"/>
      <c r="AZ1287" s="62"/>
      <c r="BA1287" s="62"/>
      <c r="BB1287" s="62"/>
      <c r="BC1287" s="62"/>
      <c r="BD1287" s="62"/>
      <c r="BE1287" s="62"/>
      <c r="BF1287" s="62"/>
      <c r="BG1287" s="62"/>
      <c r="BH1287" s="62"/>
      <c r="BI1287" s="62"/>
      <c r="BJ1287" s="62"/>
      <c r="BK1287" s="62"/>
      <c r="BL1287" s="62"/>
      <c r="BM1287" s="62"/>
      <c r="BN1287" s="62"/>
      <c r="BO1287" s="62"/>
      <c r="BP1287" s="62"/>
      <c r="BQ1287" s="62"/>
      <c r="BR1287" s="62"/>
      <c r="BS1287" s="62"/>
      <c r="BT1287" s="62"/>
      <c r="BU1287" s="62"/>
      <c r="BV1287" s="62"/>
      <c r="BW1287" s="62"/>
      <c r="BX1287" s="62"/>
      <c r="BY1287" s="62"/>
      <c r="BZ1287" s="62"/>
      <c r="CA1287" s="62"/>
      <c r="CB1287" s="62"/>
      <c r="CC1287" s="62"/>
      <c r="CD1287" s="62"/>
      <c r="CE1287" s="62"/>
      <c r="CF1287" s="62"/>
      <c r="CG1287" s="62"/>
      <c r="CH1287" s="62"/>
      <c r="CI1287" s="62"/>
      <c r="CJ1287" s="62"/>
      <c r="CK1287" s="62"/>
      <c r="CL1287" s="62"/>
    </row>
    <row r="1288" spans="1:90" s="251" customFormat="1" ht="19.95" customHeight="1">
      <c r="A1288" s="507"/>
      <c r="B1288" s="584"/>
      <c r="C1288" s="585"/>
      <c r="D1288" s="588"/>
      <c r="E1288" s="589"/>
      <c r="F1288" s="593"/>
      <c r="G1288" s="13">
        <v>44</v>
      </c>
      <c r="H1288" s="296"/>
      <c r="I1288" s="6">
        <v>5999</v>
      </c>
      <c r="J1288" s="6">
        <f t="shared" si="310"/>
        <v>0</v>
      </c>
      <c r="K1288" s="332">
        <f>Итого!$B$17</f>
        <v>0</v>
      </c>
      <c r="L1288" s="8">
        <f t="shared" si="311"/>
        <v>5999</v>
      </c>
      <c r="M1288" s="8">
        <f t="shared" si="312"/>
        <v>0</v>
      </c>
      <c r="N1288" s="62"/>
      <c r="O1288" s="62"/>
      <c r="P1288" s="62"/>
      <c r="Q1288" s="62"/>
      <c r="R1288" s="62"/>
      <c r="S1288" s="62"/>
      <c r="T1288" s="62"/>
      <c r="U1288" s="62"/>
      <c r="V1288" s="62"/>
      <c r="W1288" s="62"/>
      <c r="X1288" s="62"/>
      <c r="Y1288" s="62"/>
      <c r="Z1288" s="62"/>
      <c r="AA1288" s="62"/>
      <c r="AB1288" s="62"/>
      <c r="AC1288" s="62"/>
      <c r="AD1288" s="62"/>
      <c r="AE1288" s="62"/>
      <c r="AF1288" s="62"/>
      <c r="AG1288" s="62"/>
      <c r="AH1288" s="62"/>
      <c r="AI1288" s="62"/>
      <c r="AJ1288" s="62"/>
      <c r="AK1288" s="62"/>
      <c r="AL1288" s="62"/>
      <c r="AM1288" s="62"/>
      <c r="AN1288" s="62"/>
      <c r="AO1288" s="62"/>
      <c r="AP1288" s="62"/>
      <c r="AQ1288" s="62"/>
      <c r="AR1288" s="62"/>
      <c r="AS1288" s="62"/>
      <c r="AT1288" s="62"/>
      <c r="AU1288" s="62"/>
      <c r="AV1288" s="62"/>
      <c r="AW1288" s="62"/>
      <c r="AX1288" s="62"/>
      <c r="AY1288" s="62"/>
      <c r="AZ1288" s="62"/>
      <c r="BA1288" s="62"/>
      <c r="BB1288" s="62"/>
      <c r="BC1288" s="62"/>
      <c r="BD1288" s="62"/>
      <c r="BE1288" s="62"/>
      <c r="BF1288" s="62"/>
      <c r="BG1288" s="62"/>
      <c r="BH1288" s="62"/>
      <c r="BI1288" s="62"/>
      <c r="BJ1288" s="62"/>
      <c r="BK1288" s="62"/>
      <c r="BL1288" s="62"/>
      <c r="BM1288" s="62"/>
      <c r="BN1288" s="62"/>
      <c r="BO1288" s="62"/>
      <c r="BP1288" s="62"/>
      <c r="BQ1288" s="62"/>
      <c r="BR1288" s="62"/>
      <c r="BS1288" s="62"/>
      <c r="BT1288" s="62"/>
      <c r="BU1288" s="62"/>
      <c r="BV1288" s="62"/>
      <c r="BW1288" s="62"/>
      <c r="BX1288" s="62"/>
      <c r="BY1288" s="62"/>
      <c r="BZ1288" s="62"/>
      <c r="CA1288" s="62"/>
      <c r="CB1288" s="62"/>
      <c r="CC1288" s="62"/>
      <c r="CD1288" s="62"/>
      <c r="CE1288" s="62"/>
      <c r="CF1288" s="62"/>
      <c r="CG1288" s="62"/>
      <c r="CH1288" s="62"/>
      <c r="CI1288" s="62"/>
      <c r="CJ1288" s="62"/>
      <c r="CK1288" s="62"/>
      <c r="CL1288" s="62"/>
    </row>
    <row r="1289" spans="1:90" s="251" customFormat="1" ht="19.95" customHeight="1">
      <c r="A1289" s="507"/>
      <c r="B1289" s="584"/>
      <c r="C1289" s="585"/>
      <c r="D1289" s="588"/>
      <c r="E1289" s="589"/>
      <c r="F1289" s="593"/>
      <c r="G1289" s="13">
        <v>46</v>
      </c>
      <c r="H1289" s="296"/>
      <c r="I1289" s="6">
        <v>5999</v>
      </c>
      <c r="J1289" s="6">
        <f t="shared" si="310"/>
        <v>0</v>
      </c>
      <c r="K1289" s="332">
        <f>Итого!$B$17</f>
        <v>0</v>
      </c>
      <c r="L1289" s="8">
        <f t="shared" si="311"/>
        <v>5999</v>
      </c>
      <c r="M1289" s="8">
        <f t="shared" si="312"/>
        <v>0</v>
      </c>
      <c r="N1289" s="62"/>
      <c r="O1289" s="62"/>
      <c r="P1289" s="62"/>
      <c r="Q1289" s="62"/>
      <c r="R1289" s="62"/>
      <c r="S1289" s="62"/>
      <c r="T1289" s="62"/>
      <c r="U1289" s="62"/>
      <c r="V1289" s="62"/>
      <c r="W1289" s="62"/>
      <c r="X1289" s="62"/>
      <c r="Y1289" s="62"/>
      <c r="Z1289" s="62"/>
      <c r="AA1289" s="62"/>
      <c r="AB1289" s="62"/>
      <c r="AC1289" s="62"/>
      <c r="AD1289" s="62"/>
      <c r="AE1289" s="62"/>
      <c r="AF1289" s="62"/>
      <c r="AG1289" s="62"/>
      <c r="AH1289" s="62"/>
      <c r="AI1289" s="62"/>
      <c r="AJ1289" s="62"/>
      <c r="AK1289" s="62"/>
      <c r="AL1289" s="62"/>
      <c r="AM1289" s="62"/>
      <c r="AN1289" s="62"/>
      <c r="AO1289" s="62"/>
      <c r="AP1289" s="62"/>
      <c r="AQ1289" s="62"/>
      <c r="AR1289" s="62"/>
      <c r="AS1289" s="62"/>
      <c r="AT1289" s="62"/>
      <c r="AU1289" s="62"/>
      <c r="AV1289" s="62"/>
      <c r="AW1289" s="62"/>
      <c r="AX1289" s="62"/>
      <c r="AY1289" s="62"/>
      <c r="AZ1289" s="62"/>
      <c r="BA1289" s="62"/>
      <c r="BB1289" s="62"/>
      <c r="BC1289" s="62"/>
      <c r="BD1289" s="62"/>
      <c r="BE1289" s="62"/>
      <c r="BF1289" s="62"/>
      <c r="BG1289" s="62"/>
      <c r="BH1289" s="62"/>
      <c r="BI1289" s="62"/>
      <c r="BJ1289" s="62"/>
      <c r="BK1289" s="62"/>
      <c r="BL1289" s="62"/>
      <c r="BM1289" s="62"/>
      <c r="BN1289" s="62"/>
      <c r="BO1289" s="62"/>
      <c r="BP1289" s="62"/>
      <c r="BQ1289" s="62"/>
      <c r="BR1289" s="62"/>
      <c r="BS1289" s="62"/>
      <c r="BT1289" s="62"/>
      <c r="BU1289" s="62"/>
      <c r="BV1289" s="62"/>
      <c r="BW1289" s="62"/>
      <c r="BX1289" s="62"/>
      <c r="BY1289" s="62"/>
      <c r="BZ1289" s="62"/>
      <c r="CA1289" s="62"/>
      <c r="CB1289" s="62"/>
      <c r="CC1289" s="62"/>
      <c r="CD1289" s="62"/>
      <c r="CE1289" s="62"/>
      <c r="CF1289" s="62"/>
      <c r="CG1289" s="62"/>
      <c r="CH1289" s="62"/>
      <c r="CI1289" s="62"/>
      <c r="CJ1289" s="62"/>
      <c r="CK1289" s="62"/>
      <c r="CL1289" s="62"/>
    </row>
    <row r="1290" spans="1:90" s="251" customFormat="1" ht="19.95" customHeight="1">
      <c r="A1290" s="507"/>
      <c r="B1290" s="584"/>
      <c r="C1290" s="585"/>
      <c r="D1290" s="588"/>
      <c r="E1290" s="589"/>
      <c r="F1290" s="593"/>
      <c r="G1290" s="13">
        <v>48</v>
      </c>
      <c r="H1290" s="296"/>
      <c r="I1290" s="6">
        <v>5999</v>
      </c>
      <c r="J1290" s="6">
        <f t="shared" si="310"/>
        <v>0</v>
      </c>
      <c r="K1290" s="332">
        <f>Итого!$B$17</f>
        <v>0</v>
      </c>
      <c r="L1290" s="8">
        <f t="shared" si="311"/>
        <v>5999</v>
      </c>
      <c r="M1290" s="8">
        <f t="shared" si="312"/>
        <v>0</v>
      </c>
      <c r="N1290" s="62"/>
      <c r="O1290" s="62"/>
      <c r="P1290" s="62"/>
      <c r="Q1290" s="62"/>
      <c r="R1290" s="62"/>
      <c r="S1290" s="62"/>
      <c r="T1290" s="62"/>
      <c r="U1290" s="62"/>
      <c r="V1290" s="62"/>
      <c r="W1290" s="62"/>
      <c r="X1290" s="62"/>
      <c r="Y1290" s="62"/>
      <c r="Z1290" s="62"/>
      <c r="AA1290" s="62"/>
      <c r="AB1290" s="62"/>
      <c r="AC1290" s="62"/>
      <c r="AD1290" s="62"/>
      <c r="AE1290" s="62"/>
      <c r="AF1290" s="62"/>
      <c r="AG1290" s="62"/>
      <c r="AH1290" s="62"/>
      <c r="AI1290" s="62"/>
      <c r="AJ1290" s="62"/>
      <c r="AK1290" s="62"/>
      <c r="AL1290" s="62"/>
      <c r="AM1290" s="62"/>
      <c r="AN1290" s="62"/>
      <c r="AO1290" s="62"/>
      <c r="AP1290" s="62"/>
      <c r="AQ1290" s="62"/>
      <c r="AR1290" s="62"/>
      <c r="AS1290" s="62"/>
      <c r="AT1290" s="62"/>
      <c r="AU1290" s="62"/>
      <c r="AV1290" s="62"/>
      <c r="AW1290" s="62"/>
      <c r="AX1290" s="62"/>
      <c r="AY1290" s="62"/>
      <c r="AZ1290" s="62"/>
      <c r="BA1290" s="62"/>
      <c r="BB1290" s="62"/>
      <c r="BC1290" s="62"/>
      <c r="BD1290" s="62"/>
      <c r="BE1290" s="62"/>
      <c r="BF1290" s="62"/>
      <c r="BG1290" s="62"/>
      <c r="BH1290" s="62"/>
      <c r="BI1290" s="62"/>
      <c r="BJ1290" s="62"/>
      <c r="BK1290" s="62"/>
      <c r="BL1290" s="62"/>
      <c r="BM1290" s="62"/>
      <c r="BN1290" s="62"/>
      <c r="BO1290" s="62"/>
      <c r="BP1290" s="62"/>
      <c r="BQ1290" s="62"/>
      <c r="BR1290" s="62"/>
      <c r="BS1290" s="62"/>
      <c r="BT1290" s="62"/>
      <c r="BU1290" s="62"/>
      <c r="BV1290" s="62"/>
      <c r="BW1290" s="62"/>
      <c r="BX1290" s="62"/>
      <c r="BY1290" s="62"/>
      <c r="BZ1290" s="62"/>
      <c r="CA1290" s="62"/>
      <c r="CB1290" s="62"/>
      <c r="CC1290" s="62"/>
      <c r="CD1290" s="62"/>
      <c r="CE1290" s="62"/>
      <c r="CF1290" s="62"/>
      <c r="CG1290" s="62"/>
      <c r="CH1290" s="62"/>
      <c r="CI1290" s="62"/>
      <c r="CJ1290" s="62"/>
      <c r="CK1290" s="62"/>
      <c r="CL1290" s="62"/>
    </row>
    <row r="1291" spans="1:90" s="251" customFormat="1" ht="19.95" customHeight="1">
      <c r="A1291" s="507"/>
      <c r="B1291" s="584"/>
      <c r="C1291" s="585"/>
      <c r="D1291" s="588"/>
      <c r="E1291" s="589"/>
      <c r="F1291" s="593"/>
      <c r="G1291" s="13">
        <v>50</v>
      </c>
      <c r="H1291" s="296"/>
      <c r="I1291" s="6">
        <v>5999</v>
      </c>
      <c r="J1291" s="6">
        <f t="shared" si="310"/>
        <v>0</v>
      </c>
      <c r="K1291" s="332">
        <f>Итого!$B$17</f>
        <v>0</v>
      </c>
      <c r="L1291" s="8">
        <f t="shared" si="311"/>
        <v>5999</v>
      </c>
      <c r="M1291" s="8">
        <f t="shared" si="312"/>
        <v>0</v>
      </c>
      <c r="N1291" s="62"/>
      <c r="O1291" s="62"/>
      <c r="P1291" s="62"/>
      <c r="Q1291" s="62"/>
      <c r="R1291" s="62"/>
      <c r="S1291" s="62"/>
      <c r="T1291" s="62"/>
      <c r="U1291" s="62"/>
      <c r="V1291" s="62"/>
      <c r="W1291" s="62"/>
      <c r="X1291" s="62"/>
      <c r="Y1291" s="62"/>
      <c r="Z1291" s="62"/>
      <c r="AA1291" s="62"/>
      <c r="AB1291" s="62"/>
      <c r="AC1291" s="62"/>
      <c r="AD1291" s="62"/>
      <c r="AE1291" s="62"/>
      <c r="AF1291" s="62"/>
      <c r="AG1291" s="62"/>
      <c r="AH1291" s="62"/>
      <c r="AI1291" s="62"/>
      <c r="AJ1291" s="62"/>
      <c r="AK1291" s="62"/>
      <c r="AL1291" s="62"/>
      <c r="AM1291" s="62"/>
      <c r="AN1291" s="62"/>
      <c r="AO1291" s="62"/>
      <c r="AP1291" s="62"/>
      <c r="AQ1291" s="62"/>
      <c r="AR1291" s="62"/>
      <c r="AS1291" s="62"/>
      <c r="AT1291" s="62"/>
      <c r="AU1291" s="62"/>
      <c r="AV1291" s="62"/>
      <c r="AW1291" s="62"/>
      <c r="AX1291" s="62"/>
      <c r="AY1291" s="62"/>
      <c r="AZ1291" s="62"/>
      <c r="BA1291" s="62"/>
      <c r="BB1291" s="62"/>
      <c r="BC1291" s="62"/>
      <c r="BD1291" s="62"/>
      <c r="BE1291" s="62"/>
      <c r="BF1291" s="62"/>
      <c r="BG1291" s="62"/>
      <c r="BH1291" s="62"/>
      <c r="BI1291" s="62"/>
      <c r="BJ1291" s="62"/>
      <c r="BK1291" s="62"/>
      <c r="BL1291" s="62"/>
      <c r="BM1291" s="62"/>
      <c r="BN1291" s="62"/>
      <c r="BO1291" s="62"/>
      <c r="BP1291" s="62"/>
      <c r="BQ1291" s="62"/>
      <c r="BR1291" s="62"/>
      <c r="BS1291" s="62"/>
      <c r="BT1291" s="62"/>
      <c r="BU1291" s="62"/>
      <c r="BV1291" s="62"/>
      <c r="BW1291" s="62"/>
      <c r="BX1291" s="62"/>
      <c r="BY1291" s="62"/>
      <c r="BZ1291" s="62"/>
      <c r="CA1291" s="62"/>
      <c r="CB1291" s="62"/>
      <c r="CC1291" s="62"/>
      <c r="CD1291" s="62"/>
      <c r="CE1291" s="62"/>
      <c r="CF1291" s="62"/>
      <c r="CG1291" s="62"/>
      <c r="CH1291" s="62"/>
      <c r="CI1291" s="62"/>
      <c r="CJ1291" s="62"/>
      <c r="CK1291" s="62"/>
      <c r="CL1291" s="62"/>
    </row>
    <row r="1292" spans="1:90" s="251" customFormat="1" ht="19.95" customHeight="1">
      <c r="A1292" s="507"/>
      <c r="B1292" s="584"/>
      <c r="C1292" s="585"/>
      <c r="D1292" s="588"/>
      <c r="E1292" s="589"/>
      <c r="F1292" s="593"/>
      <c r="G1292" s="13">
        <v>52</v>
      </c>
      <c r="H1292" s="296"/>
      <c r="I1292" s="6">
        <v>5999</v>
      </c>
      <c r="J1292" s="6">
        <f t="shared" si="310"/>
        <v>0</v>
      </c>
      <c r="K1292" s="332">
        <f>Итого!$B$17</f>
        <v>0</v>
      </c>
      <c r="L1292" s="8">
        <f t="shared" si="311"/>
        <v>5999</v>
      </c>
      <c r="M1292" s="8">
        <f t="shared" si="312"/>
        <v>0</v>
      </c>
      <c r="N1292" s="62"/>
      <c r="O1292" s="62"/>
      <c r="P1292" s="62"/>
      <c r="Q1292" s="62"/>
      <c r="R1292" s="62"/>
      <c r="S1292" s="62"/>
      <c r="T1292" s="62"/>
      <c r="U1292" s="62"/>
      <c r="V1292" s="62"/>
      <c r="W1292" s="62"/>
      <c r="X1292" s="62"/>
      <c r="Y1292" s="62"/>
      <c r="Z1292" s="62"/>
      <c r="AA1292" s="62"/>
      <c r="AB1292" s="62"/>
      <c r="AC1292" s="62"/>
      <c r="AD1292" s="62"/>
      <c r="AE1292" s="62"/>
      <c r="AF1292" s="62"/>
      <c r="AG1292" s="62"/>
      <c r="AH1292" s="62"/>
      <c r="AI1292" s="62"/>
      <c r="AJ1292" s="62"/>
      <c r="AK1292" s="62"/>
      <c r="AL1292" s="62"/>
      <c r="AM1292" s="62"/>
      <c r="AN1292" s="62"/>
      <c r="AO1292" s="62"/>
      <c r="AP1292" s="62"/>
      <c r="AQ1292" s="62"/>
      <c r="AR1292" s="62"/>
      <c r="AS1292" s="62"/>
      <c r="AT1292" s="62"/>
      <c r="AU1292" s="62"/>
      <c r="AV1292" s="62"/>
      <c r="AW1292" s="62"/>
      <c r="AX1292" s="62"/>
      <c r="AY1292" s="62"/>
      <c r="AZ1292" s="62"/>
      <c r="BA1292" s="62"/>
      <c r="BB1292" s="62"/>
      <c r="BC1292" s="62"/>
      <c r="BD1292" s="62"/>
      <c r="BE1292" s="62"/>
      <c r="BF1292" s="62"/>
      <c r="BG1292" s="62"/>
      <c r="BH1292" s="62"/>
      <c r="BI1292" s="62"/>
      <c r="BJ1292" s="62"/>
      <c r="BK1292" s="62"/>
      <c r="BL1292" s="62"/>
      <c r="BM1292" s="62"/>
      <c r="BN1292" s="62"/>
      <c r="BO1292" s="62"/>
      <c r="BP1292" s="62"/>
      <c r="BQ1292" s="62"/>
      <c r="BR1292" s="62"/>
      <c r="BS1292" s="62"/>
      <c r="BT1292" s="62"/>
      <c r="BU1292" s="62"/>
      <c r="BV1292" s="62"/>
      <c r="BW1292" s="62"/>
      <c r="BX1292" s="62"/>
      <c r="BY1292" s="62"/>
      <c r="BZ1292" s="62"/>
      <c r="CA1292" s="62"/>
      <c r="CB1292" s="62"/>
      <c r="CC1292" s="62"/>
      <c r="CD1292" s="62"/>
      <c r="CE1292" s="62"/>
      <c r="CF1292" s="62"/>
      <c r="CG1292" s="62"/>
      <c r="CH1292" s="62"/>
      <c r="CI1292" s="62"/>
      <c r="CJ1292" s="62"/>
      <c r="CK1292" s="62"/>
      <c r="CL1292" s="62"/>
    </row>
    <row r="1293" spans="1:90" s="251" customFormat="1" ht="19.95" customHeight="1">
      <c r="A1293" s="507"/>
      <c r="B1293" s="584"/>
      <c r="C1293" s="585"/>
      <c r="D1293" s="588"/>
      <c r="E1293" s="589"/>
      <c r="F1293" s="593"/>
      <c r="G1293" s="13">
        <v>54</v>
      </c>
      <c r="H1293" s="296"/>
      <c r="I1293" s="6">
        <v>5999</v>
      </c>
      <c r="J1293" s="6">
        <f t="shared" si="310"/>
        <v>0</v>
      </c>
      <c r="K1293" s="332">
        <f>Итого!$B$17</f>
        <v>0</v>
      </c>
      <c r="L1293" s="8">
        <f t="shared" si="311"/>
        <v>5999</v>
      </c>
      <c r="M1293" s="8">
        <f t="shared" si="312"/>
        <v>0</v>
      </c>
      <c r="N1293" s="62"/>
      <c r="O1293" s="62"/>
      <c r="P1293" s="62"/>
      <c r="Q1293" s="62"/>
      <c r="R1293" s="62"/>
      <c r="S1293" s="62"/>
      <c r="T1293" s="62"/>
      <c r="U1293" s="62"/>
      <c r="V1293" s="62"/>
      <c r="W1293" s="62"/>
      <c r="X1293" s="62"/>
      <c r="Y1293" s="62"/>
      <c r="Z1293" s="62"/>
      <c r="AA1293" s="62"/>
      <c r="AB1293" s="62"/>
      <c r="AC1293" s="62"/>
      <c r="AD1293" s="62"/>
      <c r="AE1293" s="62"/>
      <c r="AF1293" s="62"/>
      <c r="AG1293" s="62"/>
      <c r="AH1293" s="62"/>
      <c r="AI1293" s="62"/>
      <c r="AJ1293" s="62"/>
      <c r="AK1293" s="62"/>
      <c r="AL1293" s="62"/>
      <c r="AM1293" s="62"/>
      <c r="AN1293" s="62"/>
      <c r="AO1293" s="62"/>
      <c r="AP1293" s="62"/>
      <c r="AQ1293" s="62"/>
      <c r="AR1293" s="62"/>
      <c r="AS1293" s="62"/>
      <c r="AT1293" s="62"/>
      <c r="AU1293" s="62"/>
      <c r="AV1293" s="62"/>
      <c r="AW1293" s="62"/>
      <c r="AX1293" s="62"/>
      <c r="AY1293" s="62"/>
      <c r="AZ1293" s="62"/>
      <c r="BA1293" s="62"/>
      <c r="BB1293" s="62"/>
      <c r="BC1293" s="62"/>
      <c r="BD1293" s="62"/>
      <c r="BE1293" s="62"/>
      <c r="BF1293" s="62"/>
      <c r="BG1293" s="62"/>
      <c r="BH1293" s="62"/>
      <c r="BI1293" s="62"/>
      <c r="BJ1293" s="62"/>
      <c r="BK1293" s="62"/>
      <c r="BL1293" s="62"/>
      <c r="BM1293" s="62"/>
      <c r="BN1293" s="62"/>
      <c r="BO1293" s="62"/>
      <c r="BP1293" s="62"/>
      <c r="BQ1293" s="62"/>
      <c r="BR1293" s="62"/>
      <c r="BS1293" s="62"/>
      <c r="BT1293" s="62"/>
      <c r="BU1293" s="62"/>
      <c r="BV1293" s="62"/>
      <c r="BW1293" s="62"/>
      <c r="BX1293" s="62"/>
      <c r="BY1293" s="62"/>
      <c r="BZ1293" s="62"/>
      <c r="CA1293" s="62"/>
      <c r="CB1293" s="62"/>
      <c r="CC1293" s="62"/>
      <c r="CD1293" s="62"/>
      <c r="CE1293" s="62"/>
      <c r="CF1293" s="62"/>
      <c r="CG1293" s="62"/>
      <c r="CH1293" s="62"/>
      <c r="CI1293" s="62"/>
      <c r="CJ1293" s="62"/>
      <c r="CK1293" s="62"/>
      <c r="CL1293" s="62"/>
    </row>
    <row r="1294" spans="1:90" s="251" customFormat="1" ht="19.95" customHeight="1">
      <c r="A1294" s="507"/>
      <c r="B1294" s="584"/>
      <c r="C1294" s="585"/>
      <c r="D1294" s="588"/>
      <c r="E1294" s="589"/>
      <c r="F1294" s="593"/>
      <c r="G1294" s="13">
        <v>56</v>
      </c>
      <c r="H1294" s="296"/>
      <c r="I1294" s="6">
        <v>5999</v>
      </c>
      <c r="J1294" s="6">
        <f t="shared" si="310"/>
        <v>0</v>
      </c>
      <c r="K1294" s="332">
        <f>Итого!$B$17</f>
        <v>0</v>
      </c>
      <c r="L1294" s="8">
        <f t="shared" si="311"/>
        <v>5999</v>
      </c>
      <c r="M1294" s="8">
        <f t="shared" si="312"/>
        <v>0</v>
      </c>
      <c r="N1294" s="62"/>
      <c r="O1294" s="62"/>
      <c r="P1294" s="62"/>
      <c r="Q1294" s="62"/>
      <c r="R1294" s="62"/>
      <c r="S1294" s="62"/>
      <c r="T1294" s="62"/>
      <c r="U1294" s="62"/>
      <c r="V1294" s="62"/>
      <c r="W1294" s="62"/>
      <c r="X1294" s="62"/>
      <c r="Y1294" s="62"/>
      <c r="Z1294" s="62"/>
      <c r="AA1294" s="62"/>
      <c r="AB1294" s="62"/>
      <c r="AC1294" s="62"/>
      <c r="AD1294" s="62"/>
      <c r="AE1294" s="62"/>
      <c r="AF1294" s="62"/>
      <c r="AG1294" s="62"/>
      <c r="AH1294" s="62"/>
      <c r="AI1294" s="62"/>
      <c r="AJ1294" s="62"/>
      <c r="AK1294" s="62"/>
      <c r="AL1294" s="62"/>
      <c r="AM1294" s="62"/>
      <c r="AN1294" s="62"/>
      <c r="AO1294" s="62"/>
      <c r="AP1294" s="62"/>
      <c r="AQ1294" s="62"/>
      <c r="AR1294" s="62"/>
      <c r="AS1294" s="62"/>
      <c r="AT1294" s="62"/>
      <c r="AU1294" s="62"/>
      <c r="AV1294" s="62"/>
      <c r="AW1294" s="62"/>
      <c r="AX1294" s="62"/>
      <c r="AY1294" s="62"/>
      <c r="AZ1294" s="62"/>
      <c r="BA1294" s="62"/>
      <c r="BB1294" s="62"/>
      <c r="BC1294" s="62"/>
      <c r="BD1294" s="62"/>
      <c r="BE1294" s="62"/>
      <c r="BF1294" s="62"/>
      <c r="BG1294" s="62"/>
      <c r="BH1294" s="62"/>
      <c r="BI1294" s="62"/>
      <c r="BJ1294" s="62"/>
      <c r="BK1294" s="62"/>
      <c r="BL1294" s="62"/>
      <c r="BM1294" s="62"/>
      <c r="BN1294" s="62"/>
      <c r="BO1294" s="62"/>
      <c r="BP1294" s="62"/>
      <c r="BQ1294" s="62"/>
      <c r="BR1294" s="62"/>
      <c r="BS1294" s="62"/>
      <c r="BT1294" s="62"/>
      <c r="BU1294" s="62"/>
      <c r="BV1294" s="62"/>
      <c r="BW1294" s="62"/>
      <c r="BX1294" s="62"/>
      <c r="BY1294" s="62"/>
      <c r="BZ1294" s="62"/>
      <c r="CA1294" s="62"/>
      <c r="CB1294" s="62"/>
      <c r="CC1294" s="62"/>
      <c r="CD1294" s="62"/>
      <c r="CE1294" s="62"/>
      <c r="CF1294" s="62"/>
      <c r="CG1294" s="62"/>
      <c r="CH1294" s="62"/>
      <c r="CI1294" s="62"/>
      <c r="CJ1294" s="62"/>
      <c r="CK1294" s="62"/>
      <c r="CL1294" s="62"/>
    </row>
    <row r="1295" spans="1:90" s="251" customFormat="1" ht="19.95" customHeight="1">
      <c r="A1295" s="507"/>
      <c r="B1295" s="584"/>
      <c r="C1295" s="585"/>
      <c r="D1295" s="588"/>
      <c r="E1295" s="589"/>
      <c r="F1295" s="593"/>
      <c r="G1295" s="13">
        <v>58</v>
      </c>
      <c r="H1295" s="296"/>
      <c r="I1295" s="6">
        <v>5999</v>
      </c>
      <c r="J1295" s="6">
        <f t="shared" si="310"/>
        <v>0</v>
      </c>
      <c r="K1295" s="332">
        <f>Итого!$B$17</f>
        <v>0</v>
      </c>
      <c r="L1295" s="8">
        <f t="shared" si="311"/>
        <v>5999</v>
      </c>
      <c r="M1295" s="8">
        <f t="shared" si="312"/>
        <v>0</v>
      </c>
      <c r="N1295" s="62"/>
      <c r="O1295" s="62"/>
      <c r="P1295" s="62"/>
      <c r="Q1295" s="62"/>
      <c r="R1295" s="62"/>
      <c r="S1295" s="62"/>
      <c r="T1295" s="62"/>
      <c r="U1295" s="62"/>
      <c r="V1295" s="62"/>
      <c r="W1295" s="62"/>
      <c r="X1295" s="62"/>
      <c r="Y1295" s="62"/>
      <c r="Z1295" s="62"/>
      <c r="AA1295" s="62"/>
      <c r="AB1295" s="62"/>
      <c r="AC1295" s="62"/>
      <c r="AD1295" s="62"/>
      <c r="AE1295" s="62"/>
      <c r="AF1295" s="62"/>
      <c r="AG1295" s="62"/>
      <c r="AH1295" s="62"/>
      <c r="AI1295" s="62"/>
      <c r="AJ1295" s="62"/>
      <c r="AK1295" s="62"/>
      <c r="AL1295" s="62"/>
      <c r="AM1295" s="62"/>
      <c r="AN1295" s="62"/>
      <c r="AO1295" s="62"/>
      <c r="AP1295" s="62"/>
      <c r="AQ1295" s="62"/>
      <c r="AR1295" s="62"/>
      <c r="AS1295" s="62"/>
      <c r="AT1295" s="62"/>
      <c r="AU1295" s="62"/>
      <c r="AV1295" s="62"/>
      <c r="AW1295" s="62"/>
      <c r="AX1295" s="62"/>
      <c r="AY1295" s="62"/>
      <c r="AZ1295" s="62"/>
      <c r="BA1295" s="62"/>
      <c r="BB1295" s="62"/>
      <c r="BC1295" s="62"/>
      <c r="BD1295" s="62"/>
      <c r="BE1295" s="62"/>
      <c r="BF1295" s="62"/>
      <c r="BG1295" s="62"/>
      <c r="BH1295" s="62"/>
      <c r="BI1295" s="62"/>
      <c r="BJ1295" s="62"/>
      <c r="BK1295" s="62"/>
      <c r="BL1295" s="62"/>
      <c r="BM1295" s="62"/>
      <c r="BN1295" s="62"/>
      <c r="BO1295" s="62"/>
      <c r="BP1295" s="62"/>
      <c r="BQ1295" s="62"/>
      <c r="BR1295" s="62"/>
      <c r="BS1295" s="62"/>
      <c r="BT1295" s="62"/>
      <c r="BU1295" s="62"/>
      <c r="BV1295" s="62"/>
      <c r="BW1295" s="62"/>
      <c r="BX1295" s="62"/>
      <c r="BY1295" s="62"/>
      <c r="BZ1295" s="62"/>
      <c r="CA1295" s="62"/>
      <c r="CB1295" s="62"/>
      <c r="CC1295" s="62"/>
      <c r="CD1295" s="62"/>
      <c r="CE1295" s="62"/>
      <c r="CF1295" s="62"/>
      <c r="CG1295" s="62"/>
      <c r="CH1295" s="62"/>
      <c r="CI1295" s="62"/>
      <c r="CJ1295" s="62"/>
      <c r="CK1295" s="62"/>
      <c r="CL1295" s="62"/>
    </row>
    <row r="1296" spans="1:90" s="251" customFormat="1" ht="19.95" customHeight="1">
      <c r="A1296" s="508"/>
      <c r="B1296" s="586"/>
      <c r="C1296" s="587"/>
      <c r="D1296" s="590"/>
      <c r="E1296" s="591"/>
      <c r="F1296" s="594"/>
      <c r="G1296" s="13">
        <v>60</v>
      </c>
      <c r="H1296" s="296"/>
      <c r="I1296" s="6">
        <v>5999</v>
      </c>
      <c r="J1296" s="6">
        <f t="shared" si="310"/>
        <v>0</v>
      </c>
      <c r="K1296" s="332">
        <f>Итого!$B$17</f>
        <v>0</v>
      </c>
      <c r="L1296" s="8">
        <f t="shared" si="311"/>
        <v>5999</v>
      </c>
      <c r="M1296" s="8">
        <f t="shared" si="312"/>
        <v>0</v>
      </c>
      <c r="N1296" s="62"/>
      <c r="O1296" s="62"/>
      <c r="P1296" s="62"/>
      <c r="Q1296" s="62"/>
      <c r="R1296" s="62"/>
      <c r="S1296" s="62"/>
      <c r="T1296" s="62"/>
      <c r="U1296" s="62"/>
      <c r="V1296" s="62"/>
      <c r="W1296" s="62"/>
      <c r="X1296" s="62"/>
      <c r="Y1296" s="62"/>
      <c r="Z1296" s="62"/>
      <c r="AA1296" s="62"/>
      <c r="AB1296" s="62"/>
      <c r="AC1296" s="62"/>
      <c r="AD1296" s="62"/>
      <c r="AE1296" s="62"/>
      <c r="AF1296" s="62"/>
      <c r="AG1296" s="62"/>
      <c r="AH1296" s="62"/>
      <c r="AI1296" s="62"/>
      <c r="AJ1296" s="62"/>
      <c r="AK1296" s="62"/>
      <c r="AL1296" s="62"/>
      <c r="AM1296" s="62"/>
      <c r="AN1296" s="62"/>
      <c r="AO1296" s="62"/>
      <c r="AP1296" s="62"/>
      <c r="AQ1296" s="62"/>
      <c r="AR1296" s="62"/>
      <c r="AS1296" s="62"/>
      <c r="AT1296" s="62"/>
      <c r="AU1296" s="62"/>
      <c r="AV1296" s="62"/>
      <c r="AW1296" s="62"/>
      <c r="AX1296" s="62"/>
      <c r="AY1296" s="62"/>
      <c r="AZ1296" s="62"/>
      <c r="BA1296" s="62"/>
      <c r="BB1296" s="62"/>
      <c r="BC1296" s="62"/>
      <c r="BD1296" s="62"/>
      <c r="BE1296" s="62"/>
      <c r="BF1296" s="62"/>
      <c r="BG1296" s="62"/>
      <c r="BH1296" s="62"/>
      <c r="BI1296" s="62"/>
      <c r="BJ1296" s="62"/>
      <c r="BK1296" s="62"/>
      <c r="BL1296" s="62"/>
      <c r="BM1296" s="62"/>
      <c r="BN1296" s="62"/>
      <c r="BO1296" s="62"/>
      <c r="BP1296" s="62"/>
      <c r="BQ1296" s="62"/>
      <c r="BR1296" s="62"/>
      <c r="BS1296" s="62"/>
      <c r="BT1296" s="62"/>
      <c r="BU1296" s="62"/>
      <c r="BV1296" s="62"/>
      <c r="BW1296" s="62"/>
      <c r="BX1296" s="62"/>
      <c r="BY1296" s="62"/>
      <c r="BZ1296" s="62"/>
      <c r="CA1296" s="62"/>
      <c r="CB1296" s="62"/>
      <c r="CC1296" s="62"/>
      <c r="CD1296" s="62"/>
      <c r="CE1296" s="62"/>
      <c r="CF1296" s="62"/>
      <c r="CG1296" s="62"/>
      <c r="CH1296" s="62"/>
      <c r="CI1296" s="62"/>
      <c r="CJ1296" s="62"/>
      <c r="CK1296" s="62"/>
      <c r="CL1296" s="62"/>
    </row>
    <row r="1297" spans="1:90" s="251" customFormat="1" ht="19.95" customHeight="1">
      <c r="A1297" s="506" t="s">
        <v>664</v>
      </c>
      <c r="B1297" s="528" t="s">
        <v>663</v>
      </c>
      <c r="C1297" s="516"/>
      <c r="D1297" s="511"/>
      <c r="E1297" s="512"/>
      <c r="F1297" s="592"/>
      <c r="G1297" s="5"/>
      <c r="H1297" s="253">
        <f>SUM(H1298:H1308)</f>
        <v>0</v>
      </c>
      <c r="I1297" s="5"/>
      <c r="J1297" s="5">
        <f>SUM(J1298:J1308)</f>
        <v>0</v>
      </c>
      <c r="K1297" s="112"/>
      <c r="L1297" s="10"/>
      <c r="M1297" s="7">
        <f>SUM(M1298:M1308)</f>
        <v>0</v>
      </c>
      <c r="N1297" s="62" t="s">
        <v>787</v>
      </c>
      <c r="O1297" s="62"/>
      <c r="P1297" s="62"/>
      <c r="Q1297" s="62"/>
      <c r="R1297" s="62"/>
      <c r="S1297" s="62"/>
      <c r="T1297" s="62"/>
      <c r="U1297" s="62"/>
      <c r="V1297" s="62"/>
      <c r="W1297" s="62"/>
      <c r="X1297" s="62"/>
      <c r="Y1297" s="62"/>
      <c r="Z1297" s="62"/>
      <c r="AA1297" s="62"/>
      <c r="AB1297" s="62"/>
      <c r="AC1297" s="62"/>
      <c r="AD1297" s="62"/>
      <c r="AE1297" s="62"/>
      <c r="AF1297" s="62"/>
      <c r="AG1297" s="62"/>
      <c r="AH1297" s="62"/>
      <c r="AI1297" s="62"/>
      <c r="AJ1297" s="62"/>
      <c r="AK1297" s="62"/>
      <c r="AL1297" s="62"/>
      <c r="AM1297" s="62"/>
      <c r="AN1297" s="62"/>
      <c r="AO1297" s="62"/>
      <c r="AP1297" s="62"/>
      <c r="AQ1297" s="62"/>
      <c r="AR1297" s="62"/>
      <c r="AS1297" s="62"/>
      <c r="AT1297" s="62"/>
      <c r="AU1297" s="62"/>
      <c r="AV1297" s="62"/>
      <c r="AW1297" s="62"/>
      <c r="AX1297" s="62"/>
      <c r="AY1297" s="62"/>
      <c r="AZ1297" s="62"/>
      <c r="BA1297" s="62"/>
      <c r="BB1297" s="62"/>
      <c r="BC1297" s="62"/>
      <c r="BD1297" s="62"/>
      <c r="BE1297" s="62"/>
      <c r="BF1297" s="62"/>
      <c r="BG1297" s="62"/>
      <c r="BH1297" s="62"/>
      <c r="BI1297" s="62"/>
      <c r="BJ1297" s="62"/>
      <c r="BK1297" s="62"/>
      <c r="BL1297" s="62"/>
      <c r="BM1297" s="62"/>
      <c r="BN1297" s="62"/>
      <c r="BO1297" s="62"/>
      <c r="BP1297" s="62"/>
      <c r="BQ1297" s="62"/>
      <c r="BR1297" s="62"/>
      <c r="BS1297" s="62"/>
      <c r="BT1297" s="62"/>
      <c r="BU1297" s="62"/>
      <c r="BV1297" s="62"/>
      <c r="BW1297" s="62"/>
      <c r="BX1297" s="62"/>
      <c r="BY1297" s="62"/>
      <c r="BZ1297" s="62"/>
      <c r="CA1297" s="62"/>
      <c r="CB1297" s="62"/>
      <c r="CC1297" s="62"/>
      <c r="CD1297" s="62"/>
      <c r="CE1297" s="62"/>
      <c r="CF1297" s="62"/>
      <c r="CG1297" s="62"/>
      <c r="CH1297" s="62"/>
      <c r="CI1297" s="62"/>
      <c r="CJ1297" s="62"/>
      <c r="CK1297" s="62"/>
      <c r="CL1297" s="62"/>
    </row>
    <row r="1298" spans="1:90" s="251" customFormat="1" ht="19.95" customHeight="1">
      <c r="A1298" s="507"/>
      <c r="B1298" s="584"/>
      <c r="C1298" s="585"/>
      <c r="D1298" s="588"/>
      <c r="E1298" s="589"/>
      <c r="F1298" s="593"/>
      <c r="G1298" s="13">
        <v>40</v>
      </c>
      <c r="H1298" s="296"/>
      <c r="I1298" s="6">
        <v>5999</v>
      </c>
      <c r="J1298" s="6">
        <f t="shared" ref="J1298:J1308" si="313">I1298*H1298</f>
        <v>0</v>
      </c>
      <c r="K1298" s="332">
        <f>Итого!$B$17</f>
        <v>0</v>
      </c>
      <c r="L1298" s="8">
        <f t="shared" ref="L1298:L1308" si="314">PRODUCT(I1298,1-K1298)</f>
        <v>5999</v>
      </c>
      <c r="M1298" s="8">
        <f>L1298*H1298</f>
        <v>0</v>
      </c>
      <c r="N1298" s="62"/>
      <c r="O1298" s="62"/>
      <c r="P1298" s="62"/>
      <c r="Q1298" s="62"/>
      <c r="R1298" s="62"/>
      <c r="S1298" s="62"/>
      <c r="T1298" s="62"/>
      <c r="U1298" s="62"/>
      <c r="V1298" s="62"/>
      <c r="W1298" s="62"/>
      <c r="X1298" s="62"/>
      <c r="Y1298" s="62"/>
      <c r="Z1298" s="62"/>
      <c r="AA1298" s="62"/>
      <c r="AB1298" s="62"/>
      <c r="AC1298" s="62"/>
      <c r="AD1298" s="62"/>
      <c r="AE1298" s="62"/>
      <c r="AF1298" s="62"/>
      <c r="AG1298" s="62"/>
      <c r="AH1298" s="62"/>
      <c r="AI1298" s="62"/>
      <c r="AJ1298" s="62"/>
      <c r="AK1298" s="62"/>
      <c r="AL1298" s="62"/>
      <c r="AM1298" s="62"/>
      <c r="AN1298" s="62"/>
      <c r="AO1298" s="62"/>
      <c r="AP1298" s="62"/>
      <c r="AQ1298" s="62"/>
      <c r="AR1298" s="62"/>
      <c r="AS1298" s="62"/>
      <c r="AT1298" s="62"/>
      <c r="AU1298" s="62"/>
      <c r="AV1298" s="62"/>
      <c r="AW1298" s="62"/>
      <c r="AX1298" s="62"/>
      <c r="AY1298" s="62"/>
      <c r="AZ1298" s="62"/>
      <c r="BA1298" s="62"/>
      <c r="BB1298" s="62"/>
      <c r="BC1298" s="62"/>
      <c r="BD1298" s="62"/>
      <c r="BE1298" s="62"/>
      <c r="BF1298" s="62"/>
      <c r="BG1298" s="62"/>
      <c r="BH1298" s="62"/>
      <c r="BI1298" s="62"/>
      <c r="BJ1298" s="62"/>
      <c r="BK1298" s="62"/>
      <c r="BL1298" s="62"/>
      <c r="BM1298" s="62"/>
      <c r="BN1298" s="62"/>
      <c r="BO1298" s="62"/>
      <c r="BP1298" s="62"/>
      <c r="BQ1298" s="62"/>
      <c r="BR1298" s="62"/>
      <c r="BS1298" s="62"/>
      <c r="BT1298" s="62"/>
      <c r="BU1298" s="62"/>
      <c r="BV1298" s="62"/>
      <c r="BW1298" s="62"/>
      <c r="BX1298" s="62"/>
      <c r="BY1298" s="62"/>
      <c r="BZ1298" s="62"/>
      <c r="CA1298" s="62"/>
      <c r="CB1298" s="62"/>
      <c r="CC1298" s="62"/>
      <c r="CD1298" s="62"/>
      <c r="CE1298" s="62"/>
      <c r="CF1298" s="62"/>
      <c r="CG1298" s="62"/>
      <c r="CH1298" s="62"/>
      <c r="CI1298" s="62"/>
      <c r="CJ1298" s="62"/>
      <c r="CK1298" s="62"/>
      <c r="CL1298" s="62"/>
    </row>
    <row r="1299" spans="1:90" s="251" customFormat="1" ht="19.95" customHeight="1">
      <c r="A1299" s="507"/>
      <c r="B1299" s="584"/>
      <c r="C1299" s="585"/>
      <c r="D1299" s="588"/>
      <c r="E1299" s="589"/>
      <c r="F1299" s="593"/>
      <c r="G1299" s="13">
        <v>42</v>
      </c>
      <c r="H1299" s="296"/>
      <c r="I1299" s="6">
        <v>5999</v>
      </c>
      <c r="J1299" s="6">
        <f t="shared" si="313"/>
        <v>0</v>
      </c>
      <c r="K1299" s="332">
        <f>Итого!$B$17</f>
        <v>0</v>
      </c>
      <c r="L1299" s="8">
        <f t="shared" si="314"/>
        <v>5999</v>
      </c>
      <c r="M1299" s="8">
        <f t="shared" ref="M1299:M1308" si="315">L1299*H1299</f>
        <v>0</v>
      </c>
      <c r="N1299" s="62"/>
      <c r="O1299" s="62"/>
      <c r="P1299" s="62"/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2"/>
      <c r="AB1299" s="62"/>
      <c r="AC1299" s="62"/>
      <c r="AD1299" s="62"/>
      <c r="AE1299" s="62"/>
      <c r="AF1299" s="62"/>
      <c r="AG1299" s="62"/>
      <c r="AH1299" s="62"/>
      <c r="AI1299" s="62"/>
      <c r="AJ1299" s="62"/>
      <c r="AK1299" s="62"/>
      <c r="AL1299" s="62"/>
      <c r="AM1299" s="62"/>
      <c r="AN1299" s="62"/>
      <c r="AO1299" s="62"/>
      <c r="AP1299" s="62"/>
      <c r="AQ1299" s="62"/>
      <c r="AR1299" s="62"/>
      <c r="AS1299" s="62"/>
      <c r="AT1299" s="62"/>
      <c r="AU1299" s="62"/>
      <c r="AV1299" s="62"/>
      <c r="AW1299" s="62"/>
      <c r="AX1299" s="62"/>
      <c r="AY1299" s="62"/>
      <c r="AZ1299" s="62"/>
      <c r="BA1299" s="62"/>
      <c r="BB1299" s="62"/>
      <c r="BC1299" s="62"/>
      <c r="BD1299" s="62"/>
      <c r="BE1299" s="62"/>
      <c r="BF1299" s="62"/>
      <c r="BG1299" s="62"/>
      <c r="BH1299" s="62"/>
      <c r="BI1299" s="62"/>
      <c r="BJ1299" s="62"/>
      <c r="BK1299" s="62"/>
      <c r="BL1299" s="62"/>
      <c r="BM1299" s="62"/>
      <c r="BN1299" s="62"/>
      <c r="BO1299" s="62"/>
      <c r="BP1299" s="62"/>
      <c r="BQ1299" s="62"/>
      <c r="BR1299" s="62"/>
      <c r="BS1299" s="62"/>
      <c r="BT1299" s="62"/>
      <c r="BU1299" s="62"/>
      <c r="BV1299" s="62"/>
      <c r="BW1299" s="62"/>
      <c r="BX1299" s="62"/>
      <c r="BY1299" s="62"/>
      <c r="BZ1299" s="62"/>
      <c r="CA1299" s="62"/>
      <c r="CB1299" s="62"/>
      <c r="CC1299" s="62"/>
      <c r="CD1299" s="62"/>
      <c r="CE1299" s="62"/>
      <c r="CF1299" s="62"/>
      <c r="CG1299" s="62"/>
      <c r="CH1299" s="62"/>
      <c r="CI1299" s="62"/>
      <c r="CJ1299" s="62"/>
      <c r="CK1299" s="62"/>
      <c r="CL1299" s="62"/>
    </row>
    <row r="1300" spans="1:90" s="251" customFormat="1" ht="19.95" customHeight="1">
      <c r="A1300" s="507"/>
      <c r="B1300" s="584"/>
      <c r="C1300" s="585"/>
      <c r="D1300" s="588"/>
      <c r="E1300" s="589"/>
      <c r="F1300" s="593"/>
      <c r="G1300" s="13">
        <v>44</v>
      </c>
      <c r="H1300" s="296"/>
      <c r="I1300" s="6">
        <v>5999</v>
      </c>
      <c r="J1300" s="6">
        <f t="shared" si="313"/>
        <v>0</v>
      </c>
      <c r="K1300" s="332">
        <f>Итого!$B$17</f>
        <v>0</v>
      </c>
      <c r="L1300" s="8">
        <f t="shared" si="314"/>
        <v>5999</v>
      </c>
      <c r="M1300" s="8">
        <f t="shared" si="315"/>
        <v>0</v>
      </c>
      <c r="N1300" s="62"/>
      <c r="O1300" s="62"/>
      <c r="P1300" s="62"/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2"/>
      <c r="AB1300" s="62"/>
      <c r="AC1300" s="62"/>
      <c r="AD1300" s="62"/>
      <c r="AE1300" s="62"/>
      <c r="AF1300" s="62"/>
      <c r="AG1300" s="62"/>
      <c r="AH1300" s="62"/>
      <c r="AI1300" s="62"/>
      <c r="AJ1300" s="62"/>
      <c r="AK1300" s="62"/>
      <c r="AL1300" s="62"/>
      <c r="AM1300" s="62"/>
      <c r="AN1300" s="62"/>
      <c r="AO1300" s="62"/>
      <c r="AP1300" s="62"/>
      <c r="AQ1300" s="62"/>
      <c r="AR1300" s="62"/>
      <c r="AS1300" s="62"/>
      <c r="AT1300" s="62"/>
      <c r="AU1300" s="62"/>
      <c r="AV1300" s="62"/>
      <c r="AW1300" s="62"/>
      <c r="AX1300" s="62"/>
      <c r="AY1300" s="62"/>
      <c r="AZ1300" s="62"/>
      <c r="BA1300" s="62"/>
      <c r="BB1300" s="62"/>
      <c r="BC1300" s="62"/>
      <c r="BD1300" s="62"/>
      <c r="BE1300" s="62"/>
      <c r="BF1300" s="62"/>
      <c r="BG1300" s="62"/>
      <c r="BH1300" s="62"/>
      <c r="BI1300" s="62"/>
      <c r="BJ1300" s="62"/>
      <c r="BK1300" s="62"/>
      <c r="BL1300" s="62"/>
      <c r="BM1300" s="62"/>
      <c r="BN1300" s="62"/>
      <c r="BO1300" s="62"/>
      <c r="BP1300" s="62"/>
      <c r="BQ1300" s="62"/>
      <c r="BR1300" s="62"/>
      <c r="BS1300" s="62"/>
      <c r="BT1300" s="62"/>
      <c r="BU1300" s="62"/>
      <c r="BV1300" s="62"/>
      <c r="BW1300" s="62"/>
      <c r="BX1300" s="62"/>
      <c r="BY1300" s="62"/>
      <c r="BZ1300" s="62"/>
      <c r="CA1300" s="62"/>
      <c r="CB1300" s="62"/>
      <c r="CC1300" s="62"/>
      <c r="CD1300" s="62"/>
      <c r="CE1300" s="62"/>
      <c r="CF1300" s="62"/>
      <c r="CG1300" s="62"/>
      <c r="CH1300" s="62"/>
      <c r="CI1300" s="62"/>
      <c r="CJ1300" s="62"/>
      <c r="CK1300" s="62"/>
      <c r="CL1300" s="62"/>
    </row>
    <row r="1301" spans="1:90" s="251" customFormat="1" ht="19.95" customHeight="1">
      <c r="A1301" s="507"/>
      <c r="B1301" s="584"/>
      <c r="C1301" s="585"/>
      <c r="D1301" s="588"/>
      <c r="E1301" s="589"/>
      <c r="F1301" s="593"/>
      <c r="G1301" s="13">
        <v>46</v>
      </c>
      <c r="H1301" s="296"/>
      <c r="I1301" s="6">
        <v>5999</v>
      </c>
      <c r="J1301" s="6">
        <f t="shared" si="313"/>
        <v>0</v>
      </c>
      <c r="K1301" s="332">
        <f>Итого!$B$17</f>
        <v>0</v>
      </c>
      <c r="L1301" s="8">
        <f t="shared" si="314"/>
        <v>5999</v>
      </c>
      <c r="M1301" s="8">
        <f t="shared" si="315"/>
        <v>0</v>
      </c>
      <c r="N1301" s="62"/>
      <c r="O1301" s="62"/>
      <c r="P1301" s="62"/>
      <c r="Q1301" s="62"/>
      <c r="R1301" s="62"/>
      <c r="S1301" s="62"/>
      <c r="T1301" s="62"/>
      <c r="U1301" s="62"/>
      <c r="V1301" s="62"/>
      <c r="W1301" s="62"/>
      <c r="X1301" s="62"/>
      <c r="Y1301" s="62"/>
      <c r="Z1301" s="62"/>
      <c r="AA1301" s="62"/>
      <c r="AB1301" s="62"/>
      <c r="AC1301" s="62"/>
      <c r="AD1301" s="62"/>
      <c r="AE1301" s="62"/>
      <c r="AF1301" s="62"/>
      <c r="AG1301" s="62"/>
      <c r="AH1301" s="62"/>
      <c r="AI1301" s="62"/>
      <c r="AJ1301" s="62"/>
      <c r="AK1301" s="62"/>
      <c r="AL1301" s="62"/>
      <c r="AM1301" s="62"/>
      <c r="AN1301" s="62"/>
      <c r="AO1301" s="62"/>
      <c r="AP1301" s="62"/>
      <c r="AQ1301" s="62"/>
      <c r="AR1301" s="62"/>
      <c r="AS1301" s="62"/>
      <c r="AT1301" s="62"/>
      <c r="AU1301" s="62"/>
      <c r="AV1301" s="62"/>
      <c r="AW1301" s="62"/>
      <c r="AX1301" s="62"/>
      <c r="AY1301" s="62"/>
      <c r="AZ1301" s="62"/>
      <c r="BA1301" s="62"/>
      <c r="BB1301" s="62"/>
      <c r="BC1301" s="62"/>
      <c r="BD1301" s="62"/>
      <c r="BE1301" s="62"/>
      <c r="BF1301" s="62"/>
      <c r="BG1301" s="62"/>
      <c r="BH1301" s="62"/>
      <c r="BI1301" s="62"/>
      <c r="BJ1301" s="62"/>
      <c r="BK1301" s="62"/>
      <c r="BL1301" s="62"/>
      <c r="BM1301" s="62"/>
      <c r="BN1301" s="62"/>
      <c r="BO1301" s="62"/>
      <c r="BP1301" s="62"/>
      <c r="BQ1301" s="62"/>
      <c r="BR1301" s="62"/>
      <c r="BS1301" s="62"/>
      <c r="BT1301" s="62"/>
      <c r="BU1301" s="62"/>
      <c r="BV1301" s="62"/>
      <c r="BW1301" s="62"/>
      <c r="BX1301" s="62"/>
      <c r="BY1301" s="62"/>
      <c r="BZ1301" s="62"/>
      <c r="CA1301" s="62"/>
      <c r="CB1301" s="62"/>
      <c r="CC1301" s="62"/>
      <c r="CD1301" s="62"/>
      <c r="CE1301" s="62"/>
      <c r="CF1301" s="62"/>
      <c r="CG1301" s="62"/>
      <c r="CH1301" s="62"/>
      <c r="CI1301" s="62"/>
      <c r="CJ1301" s="62"/>
      <c r="CK1301" s="62"/>
      <c r="CL1301" s="62"/>
    </row>
    <row r="1302" spans="1:90" s="251" customFormat="1" ht="19.95" customHeight="1">
      <c r="A1302" s="507"/>
      <c r="B1302" s="584"/>
      <c r="C1302" s="585"/>
      <c r="D1302" s="588"/>
      <c r="E1302" s="589"/>
      <c r="F1302" s="593"/>
      <c r="G1302" s="13">
        <v>48</v>
      </c>
      <c r="H1302" s="296"/>
      <c r="I1302" s="6">
        <v>5999</v>
      </c>
      <c r="J1302" s="6">
        <f t="shared" si="313"/>
        <v>0</v>
      </c>
      <c r="K1302" s="332">
        <f>Итого!$B$17</f>
        <v>0</v>
      </c>
      <c r="L1302" s="8">
        <f t="shared" si="314"/>
        <v>5999</v>
      </c>
      <c r="M1302" s="8">
        <f t="shared" si="315"/>
        <v>0</v>
      </c>
      <c r="N1302" s="62"/>
      <c r="O1302" s="62"/>
      <c r="P1302" s="62"/>
      <c r="Q1302" s="62"/>
      <c r="R1302" s="62"/>
      <c r="S1302" s="62"/>
      <c r="T1302" s="62"/>
      <c r="U1302" s="62"/>
      <c r="V1302" s="62"/>
      <c r="W1302" s="62"/>
      <c r="X1302" s="62"/>
      <c r="Y1302" s="62"/>
      <c r="Z1302" s="62"/>
      <c r="AA1302" s="62"/>
      <c r="AB1302" s="62"/>
      <c r="AC1302" s="62"/>
      <c r="AD1302" s="62"/>
      <c r="AE1302" s="62"/>
      <c r="AF1302" s="62"/>
      <c r="AG1302" s="62"/>
      <c r="AH1302" s="62"/>
      <c r="AI1302" s="62"/>
      <c r="AJ1302" s="62"/>
      <c r="AK1302" s="62"/>
      <c r="AL1302" s="62"/>
      <c r="AM1302" s="62"/>
      <c r="AN1302" s="62"/>
      <c r="AO1302" s="62"/>
      <c r="AP1302" s="62"/>
      <c r="AQ1302" s="62"/>
      <c r="AR1302" s="62"/>
      <c r="AS1302" s="62"/>
      <c r="AT1302" s="62"/>
      <c r="AU1302" s="62"/>
      <c r="AV1302" s="62"/>
      <c r="AW1302" s="62"/>
      <c r="AX1302" s="62"/>
      <c r="AY1302" s="62"/>
      <c r="AZ1302" s="62"/>
      <c r="BA1302" s="62"/>
      <c r="BB1302" s="62"/>
      <c r="BC1302" s="62"/>
      <c r="BD1302" s="62"/>
      <c r="BE1302" s="62"/>
      <c r="BF1302" s="62"/>
      <c r="BG1302" s="62"/>
      <c r="BH1302" s="62"/>
      <c r="BI1302" s="62"/>
      <c r="BJ1302" s="62"/>
      <c r="BK1302" s="62"/>
      <c r="BL1302" s="62"/>
      <c r="BM1302" s="62"/>
      <c r="BN1302" s="62"/>
      <c r="BO1302" s="62"/>
      <c r="BP1302" s="62"/>
      <c r="BQ1302" s="62"/>
      <c r="BR1302" s="62"/>
      <c r="BS1302" s="62"/>
      <c r="BT1302" s="62"/>
      <c r="BU1302" s="62"/>
      <c r="BV1302" s="62"/>
      <c r="BW1302" s="62"/>
      <c r="BX1302" s="62"/>
      <c r="BY1302" s="62"/>
      <c r="BZ1302" s="62"/>
      <c r="CA1302" s="62"/>
      <c r="CB1302" s="62"/>
      <c r="CC1302" s="62"/>
      <c r="CD1302" s="62"/>
      <c r="CE1302" s="62"/>
      <c r="CF1302" s="62"/>
      <c r="CG1302" s="62"/>
      <c r="CH1302" s="62"/>
      <c r="CI1302" s="62"/>
      <c r="CJ1302" s="62"/>
      <c r="CK1302" s="62"/>
      <c r="CL1302" s="62"/>
    </row>
    <row r="1303" spans="1:90" s="251" customFormat="1" ht="19.95" customHeight="1">
      <c r="A1303" s="507"/>
      <c r="B1303" s="584"/>
      <c r="C1303" s="585"/>
      <c r="D1303" s="588"/>
      <c r="E1303" s="589"/>
      <c r="F1303" s="593"/>
      <c r="G1303" s="13">
        <v>50</v>
      </c>
      <c r="H1303" s="296"/>
      <c r="I1303" s="6">
        <v>5999</v>
      </c>
      <c r="J1303" s="6">
        <f t="shared" si="313"/>
        <v>0</v>
      </c>
      <c r="K1303" s="332">
        <f>Итого!$B$17</f>
        <v>0</v>
      </c>
      <c r="L1303" s="8">
        <f t="shared" si="314"/>
        <v>5999</v>
      </c>
      <c r="M1303" s="8">
        <f t="shared" si="315"/>
        <v>0</v>
      </c>
      <c r="N1303" s="62"/>
      <c r="O1303" s="62"/>
      <c r="P1303" s="62"/>
      <c r="Q1303" s="62"/>
      <c r="R1303" s="62"/>
      <c r="S1303" s="62"/>
      <c r="T1303" s="62"/>
      <c r="U1303" s="62"/>
      <c r="V1303" s="62"/>
      <c r="W1303" s="62"/>
      <c r="X1303" s="62"/>
      <c r="Y1303" s="62"/>
      <c r="Z1303" s="62"/>
      <c r="AA1303" s="62"/>
      <c r="AB1303" s="62"/>
      <c r="AC1303" s="62"/>
      <c r="AD1303" s="62"/>
      <c r="AE1303" s="62"/>
      <c r="AF1303" s="62"/>
      <c r="AG1303" s="62"/>
      <c r="AH1303" s="62"/>
      <c r="AI1303" s="62"/>
      <c r="AJ1303" s="62"/>
      <c r="AK1303" s="62"/>
      <c r="AL1303" s="62"/>
      <c r="AM1303" s="62"/>
      <c r="AN1303" s="62"/>
      <c r="AO1303" s="62"/>
      <c r="AP1303" s="62"/>
      <c r="AQ1303" s="62"/>
      <c r="AR1303" s="62"/>
      <c r="AS1303" s="62"/>
      <c r="AT1303" s="62"/>
      <c r="AU1303" s="62"/>
      <c r="AV1303" s="62"/>
      <c r="AW1303" s="62"/>
      <c r="AX1303" s="62"/>
      <c r="AY1303" s="62"/>
      <c r="AZ1303" s="62"/>
      <c r="BA1303" s="62"/>
      <c r="BB1303" s="62"/>
      <c r="BC1303" s="62"/>
      <c r="BD1303" s="62"/>
      <c r="BE1303" s="62"/>
      <c r="BF1303" s="62"/>
      <c r="BG1303" s="62"/>
      <c r="BH1303" s="62"/>
      <c r="BI1303" s="62"/>
      <c r="BJ1303" s="62"/>
      <c r="BK1303" s="62"/>
      <c r="BL1303" s="62"/>
      <c r="BM1303" s="62"/>
      <c r="BN1303" s="62"/>
      <c r="BO1303" s="62"/>
      <c r="BP1303" s="62"/>
      <c r="BQ1303" s="62"/>
      <c r="BR1303" s="62"/>
      <c r="BS1303" s="62"/>
      <c r="BT1303" s="62"/>
      <c r="BU1303" s="62"/>
      <c r="BV1303" s="62"/>
      <c r="BW1303" s="62"/>
      <c r="BX1303" s="62"/>
      <c r="BY1303" s="62"/>
      <c r="BZ1303" s="62"/>
      <c r="CA1303" s="62"/>
      <c r="CB1303" s="62"/>
      <c r="CC1303" s="62"/>
      <c r="CD1303" s="62"/>
      <c r="CE1303" s="62"/>
      <c r="CF1303" s="62"/>
      <c r="CG1303" s="62"/>
      <c r="CH1303" s="62"/>
      <c r="CI1303" s="62"/>
      <c r="CJ1303" s="62"/>
      <c r="CK1303" s="62"/>
      <c r="CL1303" s="62"/>
    </row>
    <row r="1304" spans="1:90" s="251" customFormat="1" ht="19.95" customHeight="1">
      <c r="A1304" s="507"/>
      <c r="B1304" s="584"/>
      <c r="C1304" s="585"/>
      <c r="D1304" s="588"/>
      <c r="E1304" s="589"/>
      <c r="F1304" s="593"/>
      <c r="G1304" s="13">
        <v>52</v>
      </c>
      <c r="H1304" s="296"/>
      <c r="I1304" s="6">
        <v>5999</v>
      </c>
      <c r="J1304" s="6">
        <f t="shared" si="313"/>
        <v>0</v>
      </c>
      <c r="K1304" s="332">
        <f>Итого!$B$17</f>
        <v>0</v>
      </c>
      <c r="L1304" s="8">
        <f t="shared" si="314"/>
        <v>5999</v>
      </c>
      <c r="M1304" s="8">
        <f t="shared" si="315"/>
        <v>0</v>
      </c>
      <c r="N1304" s="62"/>
      <c r="O1304" s="62"/>
      <c r="P1304" s="62"/>
      <c r="Q1304" s="62"/>
      <c r="R1304" s="62"/>
      <c r="S1304" s="62"/>
      <c r="T1304" s="62"/>
      <c r="U1304" s="62"/>
      <c r="V1304" s="62"/>
      <c r="W1304" s="62"/>
      <c r="X1304" s="62"/>
      <c r="Y1304" s="62"/>
      <c r="Z1304" s="62"/>
      <c r="AA1304" s="62"/>
      <c r="AB1304" s="62"/>
      <c r="AC1304" s="62"/>
      <c r="AD1304" s="62"/>
      <c r="AE1304" s="62"/>
      <c r="AF1304" s="62"/>
      <c r="AG1304" s="62"/>
      <c r="AH1304" s="62"/>
      <c r="AI1304" s="62"/>
      <c r="AJ1304" s="62"/>
      <c r="AK1304" s="62"/>
      <c r="AL1304" s="62"/>
      <c r="AM1304" s="62"/>
      <c r="AN1304" s="62"/>
      <c r="AO1304" s="62"/>
      <c r="AP1304" s="62"/>
      <c r="AQ1304" s="62"/>
      <c r="AR1304" s="62"/>
      <c r="AS1304" s="62"/>
      <c r="AT1304" s="62"/>
      <c r="AU1304" s="62"/>
      <c r="AV1304" s="62"/>
      <c r="AW1304" s="62"/>
      <c r="AX1304" s="62"/>
      <c r="AY1304" s="62"/>
      <c r="AZ1304" s="62"/>
      <c r="BA1304" s="62"/>
      <c r="BB1304" s="62"/>
      <c r="BC1304" s="62"/>
      <c r="BD1304" s="62"/>
      <c r="BE1304" s="62"/>
      <c r="BF1304" s="62"/>
      <c r="BG1304" s="62"/>
      <c r="BH1304" s="62"/>
      <c r="BI1304" s="62"/>
      <c r="BJ1304" s="62"/>
      <c r="BK1304" s="62"/>
      <c r="BL1304" s="62"/>
      <c r="BM1304" s="62"/>
      <c r="BN1304" s="62"/>
      <c r="BO1304" s="62"/>
      <c r="BP1304" s="62"/>
      <c r="BQ1304" s="62"/>
      <c r="BR1304" s="62"/>
      <c r="BS1304" s="62"/>
      <c r="BT1304" s="62"/>
      <c r="BU1304" s="62"/>
      <c r="BV1304" s="62"/>
      <c r="BW1304" s="62"/>
      <c r="BX1304" s="62"/>
      <c r="BY1304" s="62"/>
      <c r="BZ1304" s="62"/>
      <c r="CA1304" s="62"/>
      <c r="CB1304" s="62"/>
      <c r="CC1304" s="62"/>
      <c r="CD1304" s="62"/>
      <c r="CE1304" s="62"/>
      <c r="CF1304" s="62"/>
      <c r="CG1304" s="62"/>
      <c r="CH1304" s="62"/>
      <c r="CI1304" s="62"/>
      <c r="CJ1304" s="62"/>
      <c r="CK1304" s="62"/>
      <c r="CL1304" s="62"/>
    </row>
    <row r="1305" spans="1:90" s="251" customFormat="1" ht="19.95" customHeight="1">
      <c r="A1305" s="507"/>
      <c r="B1305" s="584"/>
      <c r="C1305" s="585"/>
      <c r="D1305" s="588"/>
      <c r="E1305" s="589"/>
      <c r="F1305" s="593"/>
      <c r="G1305" s="13">
        <v>54</v>
      </c>
      <c r="H1305" s="296"/>
      <c r="I1305" s="6">
        <v>5999</v>
      </c>
      <c r="J1305" s="6">
        <f t="shared" si="313"/>
        <v>0</v>
      </c>
      <c r="K1305" s="332">
        <f>Итого!$B$17</f>
        <v>0</v>
      </c>
      <c r="L1305" s="8">
        <f t="shared" si="314"/>
        <v>5999</v>
      </c>
      <c r="M1305" s="8">
        <f t="shared" si="315"/>
        <v>0</v>
      </c>
      <c r="N1305" s="62"/>
      <c r="O1305" s="62"/>
      <c r="P1305" s="62"/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2"/>
      <c r="AB1305" s="62"/>
      <c r="AC1305" s="62"/>
      <c r="AD1305" s="62"/>
      <c r="AE1305" s="62"/>
      <c r="AF1305" s="62"/>
      <c r="AG1305" s="62"/>
      <c r="AH1305" s="62"/>
      <c r="AI1305" s="62"/>
      <c r="AJ1305" s="62"/>
      <c r="AK1305" s="62"/>
      <c r="AL1305" s="62"/>
      <c r="AM1305" s="62"/>
      <c r="AN1305" s="62"/>
      <c r="AO1305" s="62"/>
      <c r="AP1305" s="62"/>
      <c r="AQ1305" s="62"/>
      <c r="AR1305" s="62"/>
      <c r="AS1305" s="62"/>
      <c r="AT1305" s="62"/>
      <c r="AU1305" s="62"/>
      <c r="AV1305" s="62"/>
      <c r="AW1305" s="62"/>
      <c r="AX1305" s="62"/>
      <c r="AY1305" s="62"/>
      <c r="AZ1305" s="62"/>
      <c r="BA1305" s="62"/>
      <c r="BB1305" s="62"/>
      <c r="BC1305" s="62"/>
      <c r="BD1305" s="62"/>
      <c r="BE1305" s="62"/>
      <c r="BF1305" s="62"/>
      <c r="BG1305" s="62"/>
      <c r="BH1305" s="62"/>
      <c r="BI1305" s="62"/>
      <c r="BJ1305" s="62"/>
      <c r="BK1305" s="62"/>
      <c r="BL1305" s="62"/>
      <c r="BM1305" s="62"/>
      <c r="BN1305" s="62"/>
      <c r="BO1305" s="62"/>
      <c r="BP1305" s="62"/>
      <c r="BQ1305" s="62"/>
      <c r="BR1305" s="62"/>
      <c r="BS1305" s="62"/>
      <c r="BT1305" s="62"/>
      <c r="BU1305" s="62"/>
      <c r="BV1305" s="62"/>
      <c r="BW1305" s="62"/>
      <c r="BX1305" s="62"/>
      <c r="BY1305" s="62"/>
      <c r="BZ1305" s="62"/>
      <c r="CA1305" s="62"/>
      <c r="CB1305" s="62"/>
      <c r="CC1305" s="62"/>
      <c r="CD1305" s="62"/>
      <c r="CE1305" s="62"/>
      <c r="CF1305" s="62"/>
      <c r="CG1305" s="62"/>
      <c r="CH1305" s="62"/>
      <c r="CI1305" s="62"/>
      <c r="CJ1305" s="62"/>
      <c r="CK1305" s="62"/>
      <c r="CL1305" s="62"/>
    </row>
    <row r="1306" spans="1:90" s="251" customFormat="1" ht="19.95" customHeight="1">
      <c r="A1306" s="507"/>
      <c r="B1306" s="584"/>
      <c r="C1306" s="585"/>
      <c r="D1306" s="588"/>
      <c r="E1306" s="589"/>
      <c r="F1306" s="593"/>
      <c r="G1306" s="13">
        <v>56</v>
      </c>
      <c r="H1306" s="296"/>
      <c r="I1306" s="6">
        <v>5999</v>
      </c>
      <c r="J1306" s="6">
        <f t="shared" si="313"/>
        <v>0</v>
      </c>
      <c r="K1306" s="332">
        <f>Итого!$B$17</f>
        <v>0</v>
      </c>
      <c r="L1306" s="8">
        <f t="shared" si="314"/>
        <v>5999</v>
      </c>
      <c r="M1306" s="8">
        <f t="shared" si="315"/>
        <v>0</v>
      </c>
      <c r="N1306" s="62"/>
      <c r="O1306" s="62"/>
      <c r="P1306" s="62"/>
      <c r="Q1306" s="62"/>
      <c r="R1306" s="62"/>
      <c r="S1306" s="62"/>
      <c r="T1306" s="62"/>
      <c r="U1306" s="62"/>
      <c r="V1306" s="62"/>
      <c r="W1306" s="62"/>
      <c r="X1306" s="62"/>
      <c r="Y1306" s="62"/>
      <c r="Z1306" s="62"/>
      <c r="AA1306" s="62"/>
      <c r="AB1306" s="62"/>
      <c r="AC1306" s="62"/>
      <c r="AD1306" s="62"/>
      <c r="AE1306" s="62"/>
      <c r="AF1306" s="62"/>
      <c r="AG1306" s="62"/>
      <c r="AH1306" s="62"/>
      <c r="AI1306" s="62"/>
      <c r="AJ1306" s="62"/>
      <c r="AK1306" s="62"/>
      <c r="AL1306" s="62"/>
      <c r="AM1306" s="62"/>
      <c r="AN1306" s="62"/>
      <c r="AO1306" s="62"/>
      <c r="AP1306" s="62"/>
      <c r="AQ1306" s="62"/>
      <c r="AR1306" s="62"/>
      <c r="AS1306" s="62"/>
      <c r="AT1306" s="62"/>
      <c r="AU1306" s="62"/>
      <c r="AV1306" s="62"/>
      <c r="AW1306" s="62"/>
      <c r="AX1306" s="62"/>
      <c r="AY1306" s="62"/>
      <c r="AZ1306" s="62"/>
      <c r="BA1306" s="62"/>
      <c r="BB1306" s="62"/>
      <c r="BC1306" s="62"/>
      <c r="BD1306" s="62"/>
      <c r="BE1306" s="62"/>
      <c r="BF1306" s="62"/>
      <c r="BG1306" s="62"/>
      <c r="BH1306" s="62"/>
      <c r="BI1306" s="62"/>
      <c r="BJ1306" s="62"/>
      <c r="BK1306" s="62"/>
      <c r="BL1306" s="62"/>
      <c r="BM1306" s="62"/>
      <c r="BN1306" s="62"/>
      <c r="BO1306" s="62"/>
      <c r="BP1306" s="62"/>
      <c r="BQ1306" s="62"/>
      <c r="BR1306" s="62"/>
      <c r="BS1306" s="62"/>
      <c r="BT1306" s="62"/>
      <c r="BU1306" s="62"/>
      <c r="BV1306" s="62"/>
      <c r="BW1306" s="62"/>
      <c r="BX1306" s="62"/>
      <c r="BY1306" s="62"/>
      <c r="BZ1306" s="62"/>
      <c r="CA1306" s="62"/>
      <c r="CB1306" s="62"/>
      <c r="CC1306" s="62"/>
      <c r="CD1306" s="62"/>
      <c r="CE1306" s="62"/>
      <c r="CF1306" s="62"/>
      <c r="CG1306" s="62"/>
      <c r="CH1306" s="62"/>
      <c r="CI1306" s="62"/>
      <c r="CJ1306" s="62"/>
      <c r="CK1306" s="62"/>
      <c r="CL1306" s="62"/>
    </row>
    <row r="1307" spans="1:90" s="251" customFormat="1" ht="19.95" customHeight="1">
      <c r="A1307" s="507"/>
      <c r="B1307" s="584"/>
      <c r="C1307" s="585"/>
      <c r="D1307" s="588"/>
      <c r="E1307" s="589"/>
      <c r="F1307" s="593"/>
      <c r="G1307" s="13">
        <v>58</v>
      </c>
      <c r="H1307" s="296"/>
      <c r="I1307" s="6">
        <v>5999</v>
      </c>
      <c r="J1307" s="6">
        <f t="shared" si="313"/>
        <v>0</v>
      </c>
      <c r="K1307" s="332">
        <f>Итого!$B$17</f>
        <v>0</v>
      </c>
      <c r="L1307" s="8">
        <f t="shared" si="314"/>
        <v>5999</v>
      </c>
      <c r="M1307" s="8">
        <f t="shared" si="315"/>
        <v>0</v>
      </c>
      <c r="N1307" s="62"/>
      <c r="O1307" s="62"/>
      <c r="P1307" s="62"/>
      <c r="Q1307" s="62"/>
      <c r="R1307" s="62"/>
      <c r="S1307" s="62"/>
      <c r="T1307" s="62"/>
      <c r="U1307" s="62"/>
      <c r="V1307" s="62"/>
      <c r="W1307" s="62"/>
      <c r="X1307" s="62"/>
      <c r="Y1307" s="62"/>
      <c r="Z1307" s="62"/>
      <c r="AA1307" s="62"/>
      <c r="AB1307" s="62"/>
      <c r="AC1307" s="62"/>
      <c r="AD1307" s="62"/>
      <c r="AE1307" s="62"/>
      <c r="AF1307" s="62"/>
      <c r="AG1307" s="62"/>
      <c r="AH1307" s="62"/>
      <c r="AI1307" s="62"/>
      <c r="AJ1307" s="62"/>
      <c r="AK1307" s="62"/>
      <c r="AL1307" s="62"/>
      <c r="AM1307" s="62"/>
      <c r="AN1307" s="62"/>
      <c r="AO1307" s="62"/>
      <c r="AP1307" s="62"/>
      <c r="AQ1307" s="62"/>
      <c r="AR1307" s="62"/>
      <c r="AS1307" s="62"/>
      <c r="AT1307" s="62"/>
      <c r="AU1307" s="62"/>
      <c r="AV1307" s="62"/>
      <c r="AW1307" s="62"/>
      <c r="AX1307" s="62"/>
      <c r="AY1307" s="62"/>
      <c r="AZ1307" s="62"/>
      <c r="BA1307" s="62"/>
      <c r="BB1307" s="62"/>
      <c r="BC1307" s="62"/>
      <c r="BD1307" s="62"/>
      <c r="BE1307" s="62"/>
      <c r="BF1307" s="62"/>
      <c r="BG1307" s="62"/>
      <c r="BH1307" s="62"/>
      <c r="BI1307" s="62"/>
      <c r="BJ1307" s="62"/>
      <c r="BK1307" s="62"/>
      <c r="BL1307" s="62"/>
      <c r="BM1307" s="62"/>
      <c r="BN1307" s="62"/>
      <c r="BO1307" s="62"/>
      <c r="BP1307" s="62"/>
      <c r="BQ1307" s="62"/>
      <c r="BR1307" s="62"/>
      <c r="BS1307" s="62"/>
      <c r="BT1307" s="62"/>
      <c r="BU1307" s="62"/>
      <c r="BV1307" s="62"/>
      <c r="BW1307" s="62"/>
      <c r="BX1307" s="62"/>
      <c r="BY1307" s="62"/>
      <c r="BZ1307" s="62"/>
      <c r="CA1307" s="62"/>
      <c r="CB1307" s="62"/>
      <c r="CC1307" s="62"/>
      <c r="CD1307" s="62"/>
      <c r="CE1307" s="62"/>
      <c r="CF1307" s="62"/>
      <c r="CG1307" s="62"/>
      <c r="CH1307" s="62"/>
      <c r="CI1307" s="62"/>
      <c r="CJ1307" s="62"/>
      <c r="CK1307" s="62"/>
      <c r="CL1307" s="62"/>
    </row>
    <row r="1308" spans="1:90" s="251" customFormat="1" ht="19.95" customHeight="1">
      <c r="A1308" s="508"/>
      <c r="B1308" s="586"/>
      <c r="C1308" s="587"/>
      <c r="D1308" s="590"/>
      <c r="E1308" s="591"/>
      <c r="F1308" s="594"/>
      <c r="G1308" s="13">
        <v>60</v>
      </c>
      <c r="H1308" s="296"/>
      <c r="I1308" s="6">
        <v>5999</v>
      </c>
      <c r="J1308" s="6">
        <f t="shared" si="313"/>
        <v>0</v>
      </c>
      <c r="K1308" s="332">
        <f>Итого!$B$17</f>
        <v>0</v>
      </c>
      <c r="L1308" s="8">
        <f t="shared" si="314"/>
        <v>5999</v>
      </c>
      <c r="M1308" s="8">
        <f t="shared" si="315"/>
        <v>0</v>
      </c>
      <c r="N1308" s="62"/>
      <c r="O1308" s="62"/>
      <c r="P1308" s="62"/>
      <c r="Q1308" s="62"/>
      <c r="R1308" s="62"/>
      <c r="S1308" s="62"/>
      <c r="T1308" s="62"/>
      <c r="U1308" s="62"/>
      <c r="V1308" s="62"/>
      <c r="W1308" s="62"/>
      <c r="X1308" s="62"/>
      <c r="Y1308" s="62"/>
      <c r="Z1308" s="62"/>
      <c r="AA1308" s="62"/>
      <c r="AB1308" s="62"/>
      <c r="AC1308" s="62"/>
      <c r="AD1308" s="62"/>
      <c r="AE1308" s="62"/>
      <c r="AF1308" s="62"/>
      <c r="AG1308" s="62"/>
      <c r="AH1308" s="62"/>
      <c r="AI1308" s="62"/>
      <c r="AJ1308" s="62"/>
      <c r="AK1308" s="62"/>
      <c r="AL1308" s="62"/>
      <c r="AM1308" s="62"/>
      <c r="AN1308" s="62"/>
      <c r="AO1308" s="62"/>
      <c r="AP1308" s="62"/>
      <c r="AQ1308" s="62"/>
      <c r="AR1308" s="62"/>
      <c r="AS1308" s="62"/>
      <c r="AT1308" s="62"/>
      <c r="AU1308" s="62"/>
      <c r="AV1308" s="62"/>
      <c r="AW1308" s="62"/>
      <c r="AX1308" s="62"/>
      <c r="AY1308" s="62"/>
      <c r="AZ1308" s="62"/>
      <c r="BA1308" s="62"/>
      <c r="BB1308" s="62"/>
      <c r="BC1308" s="62"/>
      <c r="BD1308" s="62"/>
      <c r="BE1308" s="62"/>
      <c r="BF1308" s="62"/>
      <c r="BG1308" s="62"/>
      <c r="BH1308" s="62"/>
      <c r="BI1308" s="62"/>
      <c r="BJ1308" s="62"/>
      <c r="BK1308" s="62"/>
      <c r="BL1308" s="62"/>
      <c r="BM1308" s="62"/>
      <c r="BN1308" s="62"/>
      <c r="BO1308" s="62"/>
      <c r="BP1308" s="62"/>
      <c r="BQ1308" s="62"/>
      <c r="BR1308" s="62"/>
      <c r="BS1308" s="62"/>
      <c r="BT1308" s="62"/>
      <c r="BU1308" s="62"/>
      <c r="BV1308" s="62"/>
      <c r="BW1308" s="62"/>
      <c r="BX1308" s="62"/>
      <c r="BY1308" s="62"/>
      <c r="BZ1308" s="62"/>
      <c r="CA1308" s="62"/>
      <c r="CB1308" s="62"/>
      <c r="CC1308" s="62"/>
      <c r="CD1308" s="62"/>
      <c r="CE1308" s="62"/>
      <c r="CF1308" s="62"/>
      <c r="CG1308" s="62"/>
      <c r="CH1308" s="62"/>
      <c r="CI1308" s="62"/>
      <c r="CJ1308" s="62"/>
      <c r="CK1308" s="62"/>
      <c r="CL1308" s="62"/>
    </row>
    <row r="1309" spans="1:90" s="251" customFormat="1" ht="19.95" customHeight="1">
      <c r="A1309" s="506" t="s">
        <v>665</v>
      </c>
      <c r="B1309" s="528" t="s">
        <v>662</v>
      </c>
      <c r="C1309" s="516"/>
      <c r="D1309" s="511"/>
      <c r="E1309" s="512"/>
      <c r="F1309" s="592"/>
      <c r="G1309" s="5"/>
      <c r="H1309" s="253">
        <f>SUM(H1310:H1320)</f>
        <v>0</v>
      </c>
      <c r="I1309" s="5"/>
      <c r="J1309" s="5">
        <f>SUM(J1310:J1320)</f>
        <v>0</v>
      </c>
      <c r="K1309" s="112"/>
      <c r="L1309" s="10"/>
      <c r="M1309" s="7">
        <f>SUM(M1310:M1320)</f>
        <v>0</v>
      </c>
      <c r="N1309" s="62"/>
      <c r="O1309" s="62"/>
      <c r="P1309" s="62"/>
      <c r="Q1309" s="62"/>
      <c r="R1309" s="62"/>
      <c r="S1309" s="62"/>
      <c r="T1309" s="62"/>
      <c r="U1309" s="62"/>
      <c r="V1309" s="62"/>
      <c r="W1309" s="62"/>
      <c r="X1309" s="62"/>
      <c r="Y1309" s="62"/>
      <c r="Z1309" s="62"/>
      <c r="AA1309" s="62"/>
      <c r="AB1309" s="62"/>
      <c r="AC1309" s="62"/>
      <c r="AD1309" s="62"/>
      <c r="AE1309" s="62"/>
      <c r="AF1309" s="62"/>
      <c r="AG1309" s="62"/>
      <c r="AH1309" s="62"/>
      <c r="AI1309" s="62"/>
      <c r="AJ1309" s="62"/>
      <c r="AK1309" s="62"/>
      <c r="AL1309" s="62"/>
      <c r="AM1309" s="62"/>
      <c r="AN1309" s="62"/>
      <c r="AO1309" s="62"/>
      <c r="AP1309" s="62"/>
      <c r="AQ1309" s="62"/>
      <c r="AR1309" s="62"/>
      <c r="AS1309" s="62"/>
      <c r="AT1309" s="62"/>
      <c r="AU1309" s="62"/>
      <c r="AV1309" s="62"/>
      <c r="AW1309" s="62"/>
      <c r="AX1309" s="62"/>
      <c r="AY1309" s="62"/>
      <c r="AZ1309" s="62"/>
      <c r="BA1309" s="62"/>
      <c r="BB1309" s="62"/>
      <c r="BC1309" s="62"/>
      <c r="BD1309" s="62"/>
      <c r="BE1309" s="62"/>
      <c r="BF1309" s="62"/>
      <c r="BG1309" s="62"/>
      <c r="BH1309" s="62"/>
      <c r="BI1309" s="62"/>
      <c r="BJ1309" s="62"/>
      <c r="BK1309" s="62"/>
      <c r="BL1309" s="62"/>
      <c r="BM1309" s="62"/>
      <c r="BN1309" s="62"/>
      <c r="BO1309" s="62"/>
      <c r="BP1309" s="62"/>
      <c r="BQ1309" s="62"/>
      <c r="BR1309" s="62"/>
      <c r="BS1309" s="62"/>
      <c r="BT1309" s="62"/>
      <c r="BU1309" s="62"/>
      <c r="BV1309" s="62"/>
      <c r="BW1309" s="62"/>
      <c r="BX1309" s="62"/>
      <c r="BY1309" s="62"/>
      <c r="BZ1309" s="62"/>
      <c r="CA1309" s="62"/>
      <c r="CB1309" s="62"/>
      <c r="CC1309" s="62"/>
      <c r="CD1309" s="62"/>
      <c r="CE1309" s="62"/>
      <c r="CF1309" s="62"/>
      <c r="CG1309" s="62"/>
      <c r="CH1309" s="62"/>
      <c r="CI1309" s="62"/>
      <c r="CJ1309" s="62"/>
      <c r="CK1309" s="62"/>
      <c r="CL1309" s="62"/>
    </row>
    <row r="1310" spans="1:90" s="251" customFormat="1" ht="19.95" customHeight="1">
      <c r="A1310" s="507"/>
      <c r="B1310" s="584"/>
      <c r="C1310" s="585"/>
      <c r="D1310" s="588"/>
      <c r="E1310" s="589"/>
      <c r="F1310" s="593"/>
      <c r="G1310" s="13">
        <v>40</v>
      </c>
      <c r="H1310" s="296"/>
      <c r="I1310" s="6">
        <v>5999</v>
      </c>
      <c r="J1310" s="6">
        <f t="shared" ref="J1310:J1320" si="316">I1310*H1310</f>
        <v>0</v>
      </c>
      <c r="K1310" s="332">
        <f>Итого!$B$17</f>
        <v>0</v>
      </c>
      <c r="L1310" s="8">
        <f t="shared" ref="L1310:L1320" si="317">PRODUCT(I1310,1-K1310)</f>
        <v>5999</v>
      </c>
      <c r="M1310" s="8">
        <f>L1310*H1310</f>
        <v>0</v>
      </c>
      <c r="N1310" s="62"/>
      <c r="O1310" s="62"/>
      <c r="P1310" s="62"/>
      <c r="Q1310" s="62"/>
      <c r="R1310" s="62"/>
      <c r="S1310" s="62"/>
      <c r="T1310" s="62"/>
      <c r="U1310" s="62"/>
      <c r="V1310" s="62"/>
      <c r="W1310" s="62"/>
      <c r="X1310" s="62"/>
      <c r="Y1310" s="62"/>
      <c r="Z1310" s="62"/>
      <c r="AA1310" s="62"/>
      <c r="AB1310" s="62"/>
      <c r="AC1310" s="62"/>
      <c r="AD1310" s="62"/>
      <c r="AE1310" s="62"/>
      <c r="AF1310" s="62"/>
      <c r="AG1310" s="62"/>
      <c r="AH1310" s="62"/>
      <c r="AI1310" s="62"/>
      <c r="AJ1310" s="62"/>
      <c r="AK1310" s="62"/>
      <c r="AL1310" s="62"/>
      <c r="AM1310" s="62"/>
      <c r="AN1310" s="62"/>
      <c r="AO1310" s="62"/>
      <c r="AP1310" s="62"/>
      <c r="AQ1310" s="62"/>
      <c r="AR1310" s="62"/>
      <c r="AS1310" s="62"/>
      <c r="AT1310" s="62"/>
      <c r="AU1310" s="62"/>
      <c r="AV1310" s="62"/>
      <c r="AW1310" s="62"/>
      <c r="AX1310" s="62"/>
      <c r="AY1310" s="62"/>
      <c r="AZ1310" s="62"/>
      <c r="BA1310" s="62"/>
      <c r="BB1310" s="62"/>
      <c r="BC1310" s="62"/>
      <c r="BD1310" s="62"/>
      <c r="BE1310" s="62"/>
      <c r="BF1310" s="62"/>
      <c r="BG1310" s="62"/>
      <c r="BH1310" s="62"/>
      <c r="BI1310" s="62"/>
      <c r="BJ1310" s="62"/>
      <c r="BK1310" s="62"/>
      <c r="BL1310" s="62"/>
      <c r="BM1310" s="62"/>
      <c r="BN1310" s="62"/>
      <c r="BO1310" s="62"/>
      <c r="BP1310" s="62"/>
      <c r="BQ1310" s="62"/>
      <c r="BR1310" s="62"/>
      <c r="BS1310" s="62"/>
      <c r="BT1310" s="62"/>
      <c r="BU1310" s="62"/>
      <c r="BV1310" s="62"/>
      <c r="BW1310" s="62"/>
      <c r="BX1310" s="62"/>
      <c r="BY1310" s="62"/>
      <c r="BZ1310" s="62"/>
      <c r="CA1310" s="62"/>
      <c r="CB1310" s="62"/>
      <c r="CC1310" s="62"/>
      <c r="CD1310" s="62"/>
      <c r="CE1310" s="62"/>
      <c r="CF1310" s="62"/>
      <c r="CG1310" s="62"/>
      <c r="CH1310" s="62"/>
      <c r="CI1310" s="62"/>
      <c r="CJ1310" s="62"/>
      <c r="CK1310" s="62"/>
      <c r="CL1310" s="62"/>
    </row>
    <row r="1311" spans="1:90" s="251" customFormat="1" ht="19.95" customHeight="1">
      <c r="A1311" s="507"/>
      <c r="B1311" s="584"/>
      <c r="C1311" s="585"/>
      <c r="D1311" s="588"/>
      <c r="E1311" s="589"/>
      <c r="F1311" s="593"/>
      <c r="G1311" s="13">
        <v>42</v>
      </c>
      <c r="H1311" s="296"/>
      <c r="I1311" s="6">
        <v>5999</v>
      </c>
      <c r="J1311" s="6">
        <f t="shared" si="316"/>
        <v>0</v>
      </c>
      <c r="K1311" s="332">
        <f>Итого!$B$17</f>
        <v>0</v>
      </c>
      <c r="L1311" s="8">
        <f t="shared" si="317"/>
        <v>5999</v>
      </c>
      <c r="M1311" s="8">
        <f t="shared" ref="M1311:M1320" si="318">L1311*H1311</f>
        <v>0</v>
      </c>
      <c r="N1311" s="62"/>
      <c r="O1311" s="62"/>
      <c r="P1311" s="62"/>
      <c r="Q1311" s="62"/>
      <c r="R1311" s="62"/>
      <c r="S1311" s="62"/>
      <c r="T1311" s="62"/>
      <c r="U1311" s="62"/>
      <c r="V1311" s="62"/>
      <c r="W1311" s="62"/>
      <c r="X1311" s="62"/>
      <c r="Y1311" s="62"/>
      <c r="Z1311" s="62"/>
      <c r="AA1311" s="62"/>
      <c r="AB1311" s="62"/>
      <c r="AC1311" s="62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2"/>
      <c r="AN1311" s="62"/>
      <c r="AO1311" s="62"/>
      <c r="AP1311" s="62"/>
      <c r="AQ1311" s="62"/>
      <c r="AR1311" s="62"/>
      <c r="AS1311" s="62"/>
      <c r="AT1311" s="62"/>
      <c r="AU1311" s="62"/>
      <c r="AV1311" s="62"/>
      <c r="AW1311" s="62"/>
      <c r="AX1311" s="62"/>
      <c r="AY1311" s="62"/>
      <c r="AZ1311" s="62"/>
      <c r="BA1311" s="62"/>
      <c r="BB1311" s="62"/>
      <c r="BC1311" s="62"/>
      <c r="BD1311" s="62"/>
      <c r="BE1311" s="62"/>
      <c r="BF1311" s="62"/>
      <c r="BG1311" s="62"/>
      <c r="BH1311" s="62"/>
      <c r="BI1311" s="62"/>
      <c r="BJ1311" s="62"/>
      <c r="BK1311" s="62"/>
      <c r="BL1311" s="62"/>
      <c r="BM1311" s="62"/>
      <c r="BN1311" s="62"/>
      <c r="BO1311" s="62"/>
      <c r="BP1311" s="62"/>
      <c r="BQ1311" s="62"/>
      <c r="BR1311" s="62"/>
      <c r="BS1311" s="62"/>
      <c r="BT1311" s="62"/>
      <c r="BU1311" s="62"/>
      <c r="BV1311" s="62"/>
      <c r="BW1311" s="62"/>
      <c r="BX1311" s="62"/>
      <c r="BY1311" s="62"/>
      <c r="BZ1311" s="62"/>
      <c r="CA1311" s="62"/>
      <c r="CB1311" s="62"/>
      <c r="CC1311" s="62"/>
      <c r="CD1311" s="62"/>
      <c r="CE1311" s="62"/>
      <c r="CF1311" s="62"/>
      <c r="CG1311" s="62"/>
      <c r="CH1311" s="62"/>
      <c r="CI1311" s="62"/>
      <c r="CJ1311" s="62"/>
      <c r="CK1311" s="62"/>
      <c r="CL1311" s="62"/>
    </row>
    <row r="1312" spans="1:90" s="251" customFormat="1" ht="19.95" customHeight="1">
      <c r="A1312" s="507"/>
      <c r="B1312" s="584"/>
      <c r="C1312" s="585"/>
      <c r="D1312" s="588"/>
      <c r="E1312" s="589"/>
      <c r="F1312" s="593"/>
      <c r="G1312" s="13">
        <v>44</v>
      </c>
      <c r="H1312" s="296"/>
      <c r="I1312" s="6">
        <v>5999</v>
      </c>
      <c r="J1312" s="6">
        <f t="shared" si="316"/>
        <v>0</v>
      </c>
      <c r="K1312" s="332">
        <f>Итого!$B$17</f>
        <v>0</v>
      </c>
      <c r="L1312" s="8">
        <f t="shared" si="317"/>
        <v>5999</v>
      </c>
      <c r="M1312" s="8">
        <f t="shared" si="318"/>
        <v>0</v>
      </c>
      <c r="N1312" s="62"/>
      <c r="O1312" s="62"/>
      <c r="P1312" s="62"/>
      <c r="Q1312" s="62"/>
      <c r="R1312" s="62"/>
      <c r="S1312" s="62"/>
      <c r="T1312" s="62"/>
      <c r="U1312" s="62"/>
      <c r="V1312" s="62"/>
      <c r="W1312" s="62"/>
      <c r="X1312" s="62"/>
      <c r="Y1312" s="62"/>
      <c r="Z1312" s="62"/>
      <c r="AA1312" s="62"/>
      <c r="AB1312" s="62"/>
      <c r="AC1312" s="62"/>
      <c r="AD1312" s="62"/>
      <c r="AE1312" s="62"/>
      <c r="AF1312" s="62"/>
      <c r="AG1312" s="62"/>
      <c r="AH1312" s="62"/>
      <c r="AI1312" s="62"/>
      <c r="AJ1312" s="62"/>
      <c r="AK1312" s="62"/>
      <c r="AL1312" s="62"/>
      <c r="AM1312" s="62"/>
      <c r="AN1312" s="62"/>
      <c r="AO1312" s="62"/>
      <c r="AP1312" s="62"/>
      <c r="AQ1312" s="62"/>
      <c r="AR1312" s="62"/>
      <c r="AS1312" s="62"/>
      <c r="AT1312" s="62"/>
      <c r="AU1312" s="62"/>
      <c r="AV1312" s="62"/>
      <c r="AW1312" s="62"/>
      <c r="AX1312" s="62"/>
      <c r="AY1312" s="62"/>
      <c r="AZ1312" s="62"/>
      <c r="BA1312" s="62"/>
      <c r="BB1312" s="62"/>
      <c r="BC1312" s="62"/>
      <c r="BD1312" s="62"/>
      <c r="BE1312" s="62"/>
      <c r="BF1312" s="62"/>
      <c r="BG1312" s="62"/>
      <c r="BH1312" s="62"/>
      <c r="BI1312" s="62"/>
      <c r="BJ1312" s="62"/>
      <c r="BK1312" s="62"/>
      <c r="BL1312" s="62"/>
      <c r="BM1312" s="62"/>
      <c r="BN1312" s="62"/>
      <c r="BO1312" s="62"/>
      <c r="BP1312" s="62"/>
      <c r="BQ1312" s="62"/>
      <c r="BR1312" s="62"/>
      <c r="BS1312" s="62"/>
      <c r="BT1312" s="62"/>
      <c r="BU1312" s="62"/>
      <c r="BV1312" s="62"/>
      <c r="BW1312" s="62"/>
      <c r="BX1312" s="62"/>
      <c r="BY1312" s="62"/>
      <c r="BZ1312" s="62"/>
      <c r="CA1312" s="62"/>
      <c r="CB1312" s="62"/>
      <c r="CC1312" s="62"/>
      <c r="CD1312" s="62"/>
      <c r="CE1312" s="62"/>
      <c r="CF1312" s="62"/>
      <c r="CG1312" s="62"/>
      <c r="CH1312" s="62"/>
      <c r="CI1312" s="62"/>
      <c r="CJ1312" s="62"/>
      <c r="CK1312" s="62"/>
      <c r="CL1312" s="62"/>
    </row>
    <row r="1313" spans="1:90" s="251" customFormat="1" ht="19.95" customHeight="1">
      <c r="A1313" s="507"/>
      <c r="B1313" s="584"/>
      <c r="C1313" s="585"/>
      <c r="D1313" s="588"/>
      <c r="E1313" s="589"/>
      <c r="F1313" s="593"/>
      <c r="G1313" s="13">
        <v>46</v>
      </c>
      <c r="H1313" s="296"/>
      <c r="I1313" s="6">
        <v>5999</v>
      </c>
      <c r="J1313" s="6">
        <f t="shared" si="316"/>
        <v>0</v>
      </c>
      <c r="K1313" s="332">
        <f>Итого!$B$17</f>
        <v>0</v>
      </c>
      <c r="L1313" s="8">
        <f t="shared" si="317"/>
        <v>5999</v>
      </c>
      <c r="M1313" s="8">
        <f t="shared" si="318"/>
        <v>0</v>
      </c>
      <c r="N1313" s="62"/>
      <c r="O1313" s="62"/>
      <c r="P1313" s="62"/>
      <c r="Q1313" s="62"/>
      <c r="R1313" s="62"/>
      <c r="S1313" s="62"/>
      <c r="T1313" s="62"/>
      <c r="U1313" s="62"/>
      <c r="V1313" s="62"/>
      <c r="W1313" s="62"/>
      <c r="X1313" s="62"/>
      <c r="Y1313" s="62"/>
      <c r="Z1313" s="62"/>
      <c r="AA1313" s="62"/>
      <c r="AB1313" s="62"/>
      <c r="AC1313" s="62"/>
      <c r="AD1313" s="62"/>
      <c r="AE1313" s="62"/>
      <c r="AF1313" s="62"/>
      <c r="AG1313" s="62"/>
      <c r="AH1313" s="62"/>
      <c r="AI1313" s="62"/>
      <c r="AJ1313" s="62"/>
      <c r="AK1313" s="62"/>
      <c r="AL1313" s="62"/>
      <c r="AM1313" s="62"/>
      <c r="AN1313" s="62"/>
      <c r="AO1313" s="62"/>
      <c r="AP1313" s="62"/>
      <c r="AQ1313" s="62"/>
      <c r="AR1313" s="62"/>
      <c r="AS1313" s="62"/>
      <c r="AT1313" s="62"/>
      <c r="AU1313" s="62"/>
      <c r="AV1313" s="62"/>
      <c r="AW1313" s="62"/>
      <c r="AX1313" s="62"/>
      <c r="AY1313" s="62"/>
      <c r="AZ1313" s="62"/>
      <c r="BA1313" s="62"/>
      <c r="BB1313" s="62"/>
      <c r="BC1313" s="62"/>
      <c r="BD1313" s="62"/>
      <c r="BE1313" s="62"/>
      <c r="BF1313" s="62"/>
      <c r="BG1313" s="62"/>
      <c r="BH1313" s="62"/>
      <c r="BI1313" s="62"/>
      <c r="BJ1313" s="62"/>
      <c r="BK1313" s="62"/>
      <c r="BL1313" s="62"/>
      <c r="BM1313" s="62"/>
      <c r="BN1313" s="62"/>
      <c r="BO1313" s="62"/>
      <c r="BP1313" s="62"/>
      <c r="BQ1313" s="62"/>
      <c r="BR1313" s="62"/>
      <c r="BS1313" s="62"/>
      <c r="BT1313" s="62"/>
      <c r="BU1313" s="62"/>
      <c r="BV1313" s="62"/>
      <c r="BW1313" s="62"/>
      <c r="BX1313" s="62"/>
      <c r="BY1313" s="62"/>
      <c r="BZ1313" s="62"/>
      <c r="CA1313" s="62"/>
      <c r="CB1313" s="62"/>
      <c r="CC1313" s="62"/>
      <c r="CD1313" s="62"/>
      <c r="CE1313" s="62"/>
      <c r="CF1313" s="62"/>
      <c r="CG1313" s="62"/>
      <c r="CH1313" s="62"/>
      <c r="CI1313" s="62"/>
      <c r="CJ1313" s="62"/>
      <c r="CK1313" s="62"/>
      <c r="CL1313" s="62"/>
    </row>
    <row r="1314" spans="1:90" s="251" customFormat="1" ht="19.95" customHeight="1">
      <c r="A1314" s="507"/>
      <c r="B1314" s="584"/>
      <c r="C1314" s="585"/>
      <c r="D1314" s="588"/>
      <c r="E1314" s="589"/>
      <c r="F1314" s="593"/>
      <c r="G1314" s="13">
        <v>48</v>
      </c>
      <c r="H1314" s="296"/>
      <c r="I1314" s="6">
        <v>5999</v>
      </c>
      <c r="J1314" s="6">
        <f t="shared" si="316"/>
        <v>0</v>
      </c>
      <c r="K1314" s="332">
        <f>Итого!$B$17</f>
        <v>0</v>
      </c>
      <c r="L1314" s="8">
        <f t="shared" si="317"/>
        <v>5999</v>
      </c>
      <c r="M1314" s="8">
        <f t="shared" si="318"/>
        <v>0</v>
      </c>
      <c r="N1314" s="62"/>
      <c r="O1314" s="62"/>
      <c r="P1314" s="62"/>
      <c r="Q1314" s="62"/>
      <c r="R1314" s="62"/>
      <c r="S1314" s="62"/>
      <c r="T1314" s="62"/>
      <c r="U1314" s="62"/>
      <c r="V1314" s="62"/>
      <c r="W1314" s="62"/>
      <c r="X1314" s="62"/>
      <c r="Y1314" s="62"/>
      <c r="Z1314" s="62"/>
      <c r="AA1314" s="62"/>
      <c r="AB1314" s="62"/>
      <c r="AC1314" s="62"/>
      <c r="AD1314" s="62"/>
      <c r="AE1314" s="62"/>
      <c r="AF1314" s="62"/>
      <c r="AG1314" s="62"/>
      <c r="AH1314" s="62"/>
      <c r="AI1314" s="62"/>
      <c r="AJ1314" s="62"/>
      <c r="AK1314" s="62"/>
      <c r="AL1314" s="62"/>
      <c r="AM1314" s="62"/>
      <c r="AN1314" s="62"/>
      <c r="AO1314" s="62"/>
      <c r="AP1314" s="62"/>
      <c r="AQ1314" s="62"/>
      <c r="AR1314" s="62"/>
      <c r="AS1314" s="62"/>
      <c r="AT1314" s="62"/>
      <c r="AU1314" s="62"/>
      <c r="AV1314" s="62"/>
      <c r="AW1314" s="62"/>
      <c r="AX1314" s="62"/>
      <c r="AY1314" s="62"/>
      <c r="AZ1314" s="62"/>
      <c r="BA1314" s="62"/>
      <c r="BB1314" s="62"/>
      <c r="BC1314" s="62"/>
      <c r="BD1314" s="62"/>
      <c r="BE1314" s="62"/>
      <c r="BF1314" s="62"/>
      <c r="BG1314" s="62"/>
      <c r="BH1314" s="62"/>
      <c r="BI1314" s="62"/>
      <c r="BJ1314" s="62"/>
      <c r="BK1314" s="62"/>
      <c r="BL1314" s="62"/>
      <c r="BM1314" s="62"/>
      <c r="BN1314" s="62"/>
      <c r="BO1314" s="62"/>
      <c r="BP1314" s="62"/>
      <c r="BQ1314" s="62"/>
      <c r="BR1314" s="62"/>
      <c r="BS1314" s="62"/>
      <c r="BT1314" s="62"/>
      <c r="BU1314" s="62"/>
      <c r="BV1314" s="62"/>
      <c r="BW1314" s="62"/>
      <c r="BX1314" s="62"/>
      <c r="BY1314" s="62"/>
      <c r="BZ1314" s="62"/>
      <c r="CA1314" s="62"/>
      <c r="CB1314" s="62"/>
      <c r="CC1314" s="62"/>
      <c r="CD1314" s="62"/>
      <c r="CE1314" s="62"/>
      <c r="CF1314" s="62"/>
      <c r="CG1314" s="62"/>
      <c r="CH1314" s="62"/>
      <c r="CI1314" s="62"/>
      <c r="CJ1314" s="62"/>
      <c r="CK1314" s="62"/>
      <c r="CL1314" s="62"/>
    </row>
    <row r="1315" spans="1:90" s="251" customFormat="1" ht="19.95" customHeight="1">
      <c r="A1315" s="507"/>
      <c r="B1315" s="584"/>
      <c r="C1315" s="585"/>
      <c r="D1315" s="588"/>
      <c r="E1315" s="589"/>
      <c r="F1315" s="593"/>
      <c r="G1315" s="13">
        <v>50</v>
      </c>
      <c r="H1315" s="296"/>
      <c r="I1315" s="6">
        <v>5999</v>
      </c>
      <c r="J1315" s="6">
        <f t="shared" si="316"/>
        <v>0</v>
      </c>
      <c r="K1315" s="332">
        <f>Итого!$B$17</f>
        <v>0</v>
      </c>
      <c r="L1315" s="8">
        <f t="shared" si="317"/>
        <v>5999</v>
      </c>
      <c r="M1315" s="8">
        <f t="shared" si="318"/>
        <v>0</v>
      </c>
      <c r="N1315" s="62"/>
      <c r="O1315" s="62"/>
      <c r="P1315" s="62"/>
      <c r="Q1315" s="62"/>
      <c r="R1315" s="62"/>
      <c r="S1315" s="62"/>
      <c r="T1315" s="62"/>
      <c r="U1315" s="62"/>
      <c r="V1315" s="62"/>
      <c r="W1315" s="62"/>
      <c r="X1315" s="62"/>
      <c r="Y1315" s="62"/>
      <c r="Z1315" s="62"/>
      <c r="AA1315" s="62"/>
      <c r="AB1315" s="62"/>
      <c r="AC1315" s="62"/>
      <c r="AD1315" s="62"/>
      <c r="AE1315" s="62"/>
      <c r="AF1315" s="62"/>
      <c r="AG1315" s="62"/>
      <c r="AH1315" s="62"/>
      <c r="AI1315" s="62"/>
      <c r="AJ1315" s="62"/>
      <c r="AK1315" s="62"/>
      <c r="AL1315" s="62"/>
      <c r="AM1315" s="62"/>
      <c r="AN1315" s="62"/>
      <c r="AO1315" s="62"/>
      <c r="AP1315" s="62"/>
      <c r="AQ1315" s="62"/>
      <c r="AR1315" s="62"/>
      <c r="AS1315" s="62"/>
      <c r="AT1315" s="62"/>
      <c r="AU1315" s="62"/>
      <c r="AV1315" s="62"/>
      <c r="AW1315" s="62"/>
      <c r="AX1315" s="62"/>
      <c r="AY1315" s="62"/>
      <c r="AZ1315" s="62"/>
      <c r="BA1315" s="62"/>
      <c r="BB1315" s="62"/>
      <c r="BC1315" s="62"/>
      <c r="BD1315" s="62"/>
      <c r="BE1315" s="62"/>
      <c r="BF1315" s="62"/>
      <c r="BG1315" s="62"/>
      <c r="BH1315" s="62"/>
      <c r="BI1315" s="62"/>
      <c r="BJ1315" s="62"/>
      <c r="BK1315" s="62"/>
      <c r="BL1315" s="62"/>
      <c r="BM1315" s="62"/>
      <c r="BN1315" s="62"/>
      <c r="BO1315" s="62"/>
      <c r="BP1315" s="62"/>
      <c r="BQ1315" s="62"/>
      <c r="BR1315" s="62"/>
      <c r="BS1315" s="62"/>
      <c r="BT1315" s="62"/>
      <c r="BU1315" s="62"/>
      <c r="BV1315" s="62"/>
      <c r="BW1315" s="62"/>
      <c r="BX1315" s="62"/>
      <c r="BY1315" s="62"/>
      <c r="BZ1315" s="62"/>
      <c r="CA1315" s="62"/>
      <c r="CB1315" s="62"/>
      <c r="CC1315" s="62"/>
      <c r="CD1315" s="62"/>
      <c r="CE1315" s="62"/>
      <c r="CF1315" s="62"/>
      <c r="CG1315" s="62"/>
      <c r="CH1315" s="62"/>
      <c r="CI1315" s="62"/>
      <c r="CJ1315" s="62"/>
      <c r="CK1315" s="62"/>
      <c r="CL1315" s="62"/>
    </row>
    <row r="1316" spans="1:90" s="251" customFormat="1" ht="19.95" customHeight="1">
      <c r="A1316" s="507"/>
      <c r="B1316" s="584"/>
      <c r="C1316" s="585"/>
      <c r="D1316" s="588"/>
      <c r="E1316" s="589"/>
      <c r="F1316" s="593"/>
      <c r="G1316" s="13">
        <v>52</v>
      </c>
      <c r="H1316" s="296"/>
      <c r="I1316" s="6">
        <v>5999</v>
      </c>
      <c r="J1316" s="6">
        <f t="shared" si="316"/>
        <v>0</v>
      </c>
      <c r="K1316" s="332">
        <f>Итого!$B$17</f>
        <v>0</v>
      </c>
      <c r="L1316" s="8">
        <f t="shared" si="317"/>
        <v>5999</v>
      </c>
      <c r="M1316" s="8">
        <f t="shared" si="318"/>
        <v>0</v>
      </c>
      <c r="N1316" s="62"/>
      <c r="O1316" s="62"/>
      <c r="P1316" s="62"/>
      <c r="Q1316" s="62"/>
      <c r="R1316" s="62"/>
      <c r="S1316" s="62"/>
      <c r="T1316" s="62"/>
      <c r="U1316" s="62"/>
      <c r="V1316" s="62"/>
      <c r="W1316" s="62"/>
      <c r="X1316" s="62"/>
      <c r="Y1316" s="62"/>
      <c r="Z1316" s="62"/>
      <c r="AA1316" s="62"/>
      <c r="AB1316" s="62"/>
      <c r="AC1316" s="62"/>
      <c r="AD1316" s="62"/>
      <c r="AE1316" s="62"/>
      <c r="AF1316" s="62"/>
      <c r="AG1316" s="62"/>
      <c r="AH1316" s="62"/>
      <c r="AI1316" s="62"/>
      <c r="AJ1316" s="62"/>
      <c r="AK1316" s="62"/>
      <c r="AL1316" s="62"/>
      <c r="AM1316" s="62"/>
      <c r="AN1316" s="62"/>
      <c r="AO1316" s="62"/>
      <c r="AP1316" s="62"/>
      <c r="AQ1316" s="62"/>
      <c r="AR1316" s="62"/>
      <c r="AS1316" s="62"/>
      <c r="AT1316" s="62"/>
      <c r="AU1316" s="62"/>
      <c r="AV1316" s="62"/>
      <c r="AW1316" s="62"/>
      <c r="AX1316" s="62"/>
      <c r="AY1316" s="62"/>
      <c r="AZ1316" s="62"/>
      <c r="BA1316" s="62"/>
      <c r="BB1316" s="62"/>
      <c r="BC1316" s="62"/>
      <c r="BD1316" s="62"/>
      <c r="BE1316" s="62"/>
      <c r="BF1316" s="62"/>
      <c r="BG1316" s="62"/>
      <c r="BH1316" s="62"/>
      <c r="BI1316" s="62"/>
      <c r="BJ1316" s="62"/>
      <c r="BK1316" s="62"/>
      <c r="BL1316" s="62"/>
      <c r="BM1316" s="62"/>
      <c r="BN1316" s="62"/>
      <c r="BO1316" s="62"/>
      <c r="BP1316" s="62"/>
      <c r="BQ1316" s="62"/>
      <c r="BR1316" s="62"/>
      <c r="BS1316" s="62"/>
      <c r="BT1316" s="62"/>
      <c r="BU1316" s="62"/>
      <c r="BV1316" s="62"/>
      <c r="BW1316" s="62"/>
      <c r="BX1316" s="62"/>
      <c r="BY1316" s="62"/>
      <c r="BZ1316" s="62"/>
      <c r="CA1316" s="62"/>
      <c r="CB1316" s="62"/>
      <c r="CC1316" s="62"/>
      <c r="CD1316" s="62"/>
      <c r="CE1316" s="62"/>
      <c r="CF1316" s="62"/>
      <c r="CG1316" s="62"/>
      <c r="CH1316" s="62"/>
      <c r="CI1316" s="62"/>
      <c r="CJ1316" s="62"/>
      <c r="CK1316" s="62"/>
      <c r="CL1316" s="62"/>
    </row>
    <row r="1317" spans="1:90" s="251" customFormat="1" ht="19.95" customHeight="1">
      <c r="A1317" s="507"/>
      <c r="B1317" s="584"/>
      <c r="C1317" s="585"/>
      <c r="D1317" s="588"/>
      <c r="E1317" s="589"/>
      <c r="F1317" s="593"/>
      <c r="G1317" s="13">
        <v>54</v>
      </c>
      <c r="H1317" s="296"/>
      <c r="I1317" s="6">
        <v>5999</v>
      </c>
      <c r="J1317" s="6">
        <f t="shared" si="316"/>
        <v>0</v>
      </c>
      <c r="K1317" s="332">
        <f>Итого!$B$17</f>
        <v>0</v>
      </c>
      <c r="L1317" s="8">
        <f t="shared" si="317"/>
        <v>5999</v>
      </c>
      <c r="M1317" s="8">
        <f t="shared" si="318"/>
        <v>0</v>
      </c>
      <c r="N1317" s="62"/>
      <c r="O1317" s="62"/>
      <c r="P1317" s="62"/>
      <c r="Q1317" s="62"/>
      <c r="R1317" s="62"/>
      <c r="S1317" s="62"/>
      <c r="T1317" s="62"/>
      <c r="U1317" s="62"/>
      <c r="V1317" s="62"/>
      <c r="W1317" s="62"/>
      <c r="X1317" s="62"/>
      <c r="Y1317" s="62"/>
      <c r="Z1317" s="62"/>
      <c r="AA1317" s="62"/>
      <c r="AB1317" s="62"/>
      <c r="AC1317" s="62"/>
      <c r="AD1317" s="62"/>
      <c r="AE1317" s="62"/>
      <c r="AF1317" s="62"/>
      <c r="AG1317" s="62"/>
      <c r="AH1317" s="62"/>
      <c r="AI1317" s="62"/>
      <c r="AJ1317" s="62"/>
      <c r="AK1317" s="62"/>
      <c r="AL1317" s="62"/>
      <c r="AM1317" s="62"/>
      <c r="AN1317" s="62"/>
      <c r="AO1317" s="62"/>
      <c r="AP1317" s="62"/>
      <c r="AQ1317" s="62"/>
      <c r="AR1317" s="62"/>
      <c r="AS1317" s="62"/>
      <c r="AT1317" s="62"/>
      <c r="AU1317" s="62"/>
      <c r="AV1317" s="62"/>
      <c r="AW1317" s="62"/>
      <c r="AX1317" s="62"/>
      <c r="AY1317" s="62"/>
      <c r="AZ1317" s="62"/>
      <c r="BA1317" s="62"/>
      <c r="BB1317" s="62"/>
      <c r="BC1317" s="62"/>
      <c r="BD1317" s="62"/>
      <c r="BE1317" s="62"/>
      <c r="BF1317" s="62"/>
      <c r="BG1317" s="62"/>
      <c r="BH1317" s="62"/>
      <c r="BI1317" s="62"/>
      <c r="BJ1317" s="62"/>
      <c r="BK1317" s="62"/>
      <c r="BL1317" s="62"/>
      <c r="BM1317" s="62"/>
      <c r="BN1317" s="62"/>
      <c r="BO1317" s="62"/>
      <c r="BP1317" s="62"/>
      <c r="BQ1317" s="62"/>
      <c r="BR1317" s="62"/>
      <c r="BS1317" s="62"/>
      <c r="BT1317" s="62"/>
      <c r="BU1317" s="62"/>
      <c r="BV1317" s="62"/>
      <c r="BW1317" s="62"/>
      <c r="BX1317" s="62"/>
      <c r="BY1317" s="62"/>
      <c r="BZ1317" s="62"/>
      <c r="CA1317" s="62"/>
      <c r="CB1317" s="62"/>
      <c r="CC1317" s="62"/>
      <c r="CD1317" s="62"/>
      <c r="CE1317" s="62"/>
      <c r="CF1317" s="62"/>
      <c r="CG1317" s="62"/>
      <c r="CH1317" s="62"/>
      <c r="CI1317" s="62"/>
      <c r="CJ1317" s="62"/>
      <c r="CK1317" s="62"/>
      <c r="CL1317" s="62"/>
    </row>
    <row r="1318" spans="1:90" s="251" customFormat="1" ht="19.95" customHeight="1">
      <c r="A1318" s="507"/>
      <c r="B1318" s="584"/>
      <c r="C1318" s="585"/>
      <c r="D1318" s="588"/>
      <c r="E1318" s="589"/>
      <c r="F1318" s="593"/>
      <c r="G1318" s="13">
        <v>56</v>
      </c>
      <c r="H1318" s="296"/>
      <c r="I1318" s="6">
        <v>5999</v>
      </c>
      <c r="J1318" s="6">
        <f t="shared" si="316"/>
        <v>0</v>
      </c>
      <c r="K1318" s="332">
        <f>Итого!$B$17</f>
        <v>0</v>
      </c>
      <c r="L1318" s="8">
        <f t="shared" si="317"/>
        <v>5999</v>
      </c>
      <c r="M1318" s="8">
        <f t="shared" si="318"/>
        <v>0</v>
      </c>
      <c r="N1318" s="62"/>
      <c r="O1318" s="62"/>
      <c r="P1318" s="62"/>
      <c r="Q1318" s="62"/>
      <c r="R1318" s="62"/>
      <c r="S1318" s="62"/>
      <c r="T1318" s="62"/>
      <c r="U1318" s="62"/>
      <c r="V1318" s="62"/>
      <c r="W1318" s="62"/>
      <c r="X1318" s="62"/>
      <c r="Y1318" s="62"/>
      <c r="Z1318" s="62"/>
      <c r="AA1318" s="62"/>
      <c r="AB1318" s="62"/>
      <c r="AC1318" s="62"/>
      <c r="AD1318" s="62"/>
      <c r="AE1318" s="62"/>
      <c r="AF1318" s="62"/>
      <c r="AG1318" s="62"/>
      <c r="AH1318" s="62"/>
      <c r="AI1318" s="62"/>
      <c r="AJ1318" s="62"/>
      <c r="AK1318" s="62"/>
      <c r="AL1318" s="62"/>
      <c r="AM1318" s="62"/>
      <c r="AN1318" s="62"/>
      <c r="AO1318" s="62"/>
      <c r="AP1318" s="62"/>
      <c r="AQ1318" s="62"/>
      <c r="AR1318" s="62"/>
      <c r="AS1318" s="62"/>
      <c r="AT1318" s="62"/>
      <c r="AU1318" s="62"/>
      <c r="AV1318" s="62"/>
      <c r="AW1318" s="62"/>
      <c r="AX1318" s="62"/>
      <c r="AY1318" s="62"/>
      <c r="AZ1318" s="62"/>
      <c r="BA1318" s="62"/>
      <c r="BB1318" s="62"/>
      <c r="BC1318" s="62"/>
      <c r="BD1318" s="62"/>
      <c r="BE1318" s="62"/>
      <c r="BF1318" s="62"/>
      <c r="BG1318" s="62"/>
      <c r="BH1318" s="62"/>
      <c r="BI1318" s="62"/>
      <c r="BJ1318" s="62"/>
      <c r="BK1318" s="62"/>
      <c r="BL1318" s="62"/>
      <c r="BM1318" s="62"/>
      <c r="BN1318" s="62"/>
      <c r="BO1318" s="62"/>
      <c r="BP1318" s="62"/>
      <c r="BQ1318" s="62"/>
      <c r="BR1318" s="62"/>
      <c r="BS1318" s="62"/>
      <c r="BT1318" s="62"/>
      <c r="BU1318" s="62"/>
      <c r="BV1318" s="62"/>
      <c r="BW1318" s="62"/>
      <c r="BX1318" s="62"/>
      <c r="BY1318" s="62"/>
      <c r="BZ1318" s="62"/>
      <c r="CA1318" s="62"/>
      <c r="CB1318" s="62"/>
      <c r="CC1318" s="62"/>
      <c r="CD1318" s="62"/>
      <c r="CE1318" s="62"/>
      <c r="CF1318" s="62"/>
      <c r="CG1318" s="62"/>
      <c r="CH1318" s="62"/>
      <c r="CI1318" s="62"/>
      <c r="CJ1318" s="62"/>
      <c r="CK1318" s="62"/>
      <c r="CL1318" s="62"/>
    </row>
    <row r="1319" spans="1:90" ht="24.6" customHeight="1">
      <c r="A1319" s="507"/>
      <c r="B1319" s="584"/>
      <c r="C1319" s="585"/>
      <c r="D1319" s="588"/>
      <c r="E1319" s="589"/>
      <c r="F1319" s="593"/>
      <c r="G1319" s="13">
        <v>58</v>
      </c>
      <c r="H1319" s="296"/>
      <c r="I1319" s="6">
        <v>5999</v>
      </c>
      <c r="J1319" s="6">
        <f t="shared" si="316"/>
        <v>0</v>
      </c>
      <c r="K1319" s="332">
        <f>Итого!$B$17</f>
        <v>0</v>
      </c>
      <c r="L1319" s="8">
        <f t="shared" si="317"/>
        <v>5999</v>
      </c>
      <c r="M1319" s="8">
        <f t="shared" si="318"/>
        <v>0</v>
      </c>
    </row>
    <row r="1320" spans="1:90" ht="19.95" customHeight="1">
      <c r="A1320" s="508"/>
      <c r="B1320" s="586"/>
      <c r="C1320" s="587"/>
      <c r="D1320" s="590"/>
      <c r="E1320" s="591"/>
      <c r="F1320" s="594"/>
      <c r="G1320" s="13">
        <v>60</v>
      </c>
      <c r="H1320" s="296"/>
      <c r="I1320" s="6">
        <v>5999</v>
      </c>
      <c r="J1320" s="6">
        <f t="shared" si="316"/>
        <v>0</v>
      </c>
      <c r="K1320" s="332">
        <f>Итого!$B$17</f>
        <v>0</v>
      </c>
      <c r="L1320" s="8">
        <f t="shared" si="317"/>
        <v>5999</v>
      </c>
      <c r="M1320" s="8">
        <f t="shared" si="318"/>
        <v>0</v>
      </c>
    </row>
    <row r="1321" spans="1:90" ht="19.95" customHeight="1">
      <c r="A1321" s="532">
        <v>131</v>
      </c>
      <c r="B1321" s="528" t="s">
        <v>796</v>
      </c>
      <c r="C1321" s="516"/>
      <c r="D1321" s="511" t="s">
        <v>581</v>
      </c>
      <c r="E1321" s="512"/>
      <c r="F1321" s="595"/>
      <c r="G1321" s="5"/>
      <c r="H1321" s="253">
        <f>SUM(H1322:H1332)</f>
        <v>0</v>
      </c>
      <c r="I1321" s="5"/>
      <c r="J1321" s="5">
        <f>SUM(J1322:J1332)</f>
        <v>0</v>
      </c>
      <c r="K1321" s="68"/>
      <c r="L1321" s="71"/>
      <c r="M1321" s="72">
        <f>SUM(M1322:M1332)</f>
        <v>0</v>
      </c>
    </row>
    <row r="1322" spans="1:90" ht="19.95" customHeight="1">
      <c r="A1322" s="507"/>
      <c r="B1322" s="517"/>
      <c r="C1322" s="518"/>
      <c r="D1322" s="577"/>
      <c r="E1322" s="578"/>
      <c r="F1322" s="510"/>
      <c r="G1322" s="13">
        <v>40</v>
      </c>
      <c r="H1322" s="296"/>
      <c r="I1322" s="6">
        <v>5999</v>
      </c>
      <c r="J1322" s="6">
        <f t="shared" ref="J1322:J1332" si="319">I1322*H1322</f>
        <v>0</v>
      </c>
      <c r="K1322" s="332">
        <f>Итого!$B$17</f>
        <v>0</v>
      </c>
      <c r="L1322" s="8">
        <f t="shared" ref="L1322:L1332" si="320">PRODUCT(I1322,1-K1322)</f>
        <v>5999</v>
      </c>
      <c r="M1322" s="8">
        <f>L1322*H1322</f>
        <v>0</v>
      </c>
    </row>
    <row r="1323" spans="1:90" ht="19.95" customHeight="1">
      <c r="A1323" s="507"/>
      <c r="B1323" s="517"/>
      <c r="C1323" s="518"/>
      <c r="D1323" s="577"/>
      <c r="E1323" s="578"/>
      <c r="F1323" s="510"/>
      <c r="G1323" s="13">
        <v>42</v>
      </c>
      <c r="H1323" s="296"/>
      <c r="I1323" s="6">
        <v>5999</v>
      </c>
      <c r="J1323" s="6">
        <f t="shared" si="319"/>
        <v>0</v>
      </c>
      <c r="K1323" s="332">
        <f>Итого!$B$17</f>
        <v>0</v>
      </c>
      <c r="L1323" s="8">
        <f t="shared" si="320"/>
        <v>5999</v>
      </c>
      <c r="M1323" s="8">
        <f t="shared" ref="M1323:M1332" si="321">L1323*H1323</f>
        <v>0</v>
      </c>
    </row>
    <row r="1324" spans="1:90" ht="19.95" customHeight="1">
      <c r="A1324" s="507"/>
      <c r="B1324" s="517"/>
      <c r="C1324" s="518"/>
      <c r="D1324" s="577"/>
      <c r="E1324" s="578"/>
      <c r="F1324" s="510"/>
      <c r="G1324" s="13">
        <v>44</v>
      </c>
      <c r="H1324" s="296"/>
      <c r="I1324" s="6">
        <v>5999</v>
      </c>
      <c r="J1324" s="6">
        <f t="shared" si="319"/>
        <v>0</v>
      </c>
      <c r="K1324" s="332">
        <f>Итого!$B$17</f>
        <v>0</v>
      </c>
      <c r="L1324" s="8">
        <f t="shared" si="320"/>
        <v>5999</v>
      </c>
      <c r="M1324" s="8">
        <f t="shared" si="321"/>
        <v>0</v>
      </c>
    </row>
    <row r="1325" spans="1:90" ht="19.95" customHeight="1">
      <c r="A1325" s="507"/>
      <c r="B1325" s="517"/>
      <c r="C1325" s="518"/>
      <c r="D1325" s="577"/>
      <c r="E1325" s="578"/>
      <c r="F1325" s="510"/>
      <c r="G1325" s="13">
        <v>46</v>
      </c>
      <c r="H1325" s="296"/>
      <c r="I1325" s="6">
        <v>5999</v>
      </c>
      <c r="J1325" s="6">
        <f t="shared" si="319"/>
        <v>0</v>
      </c>
      <c r="K1325" s="332">
        <f>Итого!$B$17</f>
        <v>0</v>
      </c>
      <c r="L1325" s="8">
        <f t="shared" si="320"/>
        <v>5999</v>
      </c>
      <c r="M1325" s="8">
        <f t="shared" si="321"/>
        <v>0</v>
      </c>
    </row>
    <row r="1326" spans="1:90" ht="19.95" customHeight="1">
      <c r="A1326" s="507"/>
      <c r="B1326" s="517"/>
      <c r="C1326" s="518"/>
      <c r="D1326" s="577"/>
      <c r="E1326" s="578"/>
      <c r="F1326" s="510"/>
      <c r="G1326" s="13">
        <v>48</v>
      </c>
      <c r="H1326" s="296"/>
      <c r="I1326" s="6">
        <v>5999</v>
      </c>
      <c r="J1326" s="6">
        <f t="shared" si="319"/>
        <v>0</v>
      </c>
      <c r="K1326" s="332">
        <f>Итого!$B$17</f>
        <v>0</v>
      </c>
      <c r="L1326" s="8">
        <f t="shared" si="320"/>
        <v>5999</v>
      </c>
      <c r="M1326" s="8">
        <f t="shared" si="321"/>
        <v>0</v>
      </c>
    </row>
    <row r="1327" spans="1:90" ht="19.95" customHeight="1">
      <c r="A1327" s="507"/>
      <c r="B1327" s="517"/>
      <c r="C1327" s="518"/>
      <c r="D1327" s="577"/>
      <c r="E1327" s="578"/>
      <c r="F1327" s="510"/>
      <c r="G1327" s="13">
        <v>50</v>
      </c>
      <c r="H1327" s="296"/>
      <c r="I1327" s="6">
        <v>5999</v>
      </c>
      <c r="J1327" s="6">
        <f t="shared" si="319"/>
        <v>0</v>
      </c>
      <c r="K1327" s="332">
        <f>Итого!$B$17</f>
        <v>0</v>
      </c>
      <c r="L1327" s="8">
        <f t="shared" si="320"/>
        <v>5999</v>
      </c>
      <c r="M1327" s="8">
        <f t="shared" si="321"/>
        <v>0</v>
      </c>
    </row>
    <row r="1328" spans="1:90" ht="19.95" customHeight="1">
      <c r="A1328" s="507"/>
      <c r="B1328" s="517"/>
      <c r="C1328" s="518"/>
      <c r="D1328" s="577"/>
      <c r="E1328" s="578"/>
      <c r="F1328" s="510"/>
      <c r="G1328" s="13">
        <v>52</v>
      </c>
      <c r="H1328" s="300"/>
      <c r="I1328" s="6">
        <v>5999</v>
      </c>
      <c r="J1328" s="6">
        <f t="shared" si="319"/>
        <v>0</v>
      </c>
      <c r="K1328" s="332">
        <f>Итого!$B$17</f>
        <v>0</v>
      </c>
      <c r="L1328" s="8">
        <f t="shared" si="320"/>
        <v>5999</v>
      </c>
      <c r="M1328" s="8">
        <f t="shared" si="321"/>
        <v>0</v>
      </c>
    </row>
    <row r="1329" spans="1:13" ht="19.95" customHeight="1">
      <c r="A1329" s="507"/>
      <c r="B1329" s="517"/>
      <c r="C1329" s="518"/>
      <c r="D1329" s="577"/>
      <c r="E1329" s="578"/>
      <c r="F1329" s="510"/>
      <c r="G1329" s="13">
        <v>54</v>
      </c>
      <c r="H1329" s="300"/>
      <c r="I1329" s="6">
        <v>5999</v>
      </c>
      <c r="J1329" s="6">
        <f t="shared" si="319"/>
        <v>0</v>
      </c>
      <c r="K1329" s="332">
        <f>Итого!$B$17</f>
        <v>0</v>
      </c>
      <c r="L1329" s="8">
        <f t="shared" si="320"/>
        <v>5999</v>
      </c>
      <c r="M1329" s="8">
        <f t="shared" si="321"/>
        <v>0</v>
      </c>
    </row>
    <row r="1330" spans="1:13" ht="19.95" customHeight="1">
      <c r="A1330" s="507"/>
      <c r="B1330" s="517"/>
      <c r="C1330" s="518"/>
      <c r="D1330" s="577"/>
      <c r="E1330" s="578"/>
      <c r="F1330" s="510"/>
      <c r="G1330" s="13">
        <v>56</v>
      </c>
      <c r="H1330" s="300"/>
      <c r="I1330" s="6">
        <v>5999</v>
      </c>
      <c r="J1330" s="6">
        <f t="shared" si="319"/>
        <v>0</v>
      </c>
      <c r="K1330" s="332">
        <f>Итого!$B$17</f>
        <v>0</v>
      </c>
      <c r="L1330" s="8">
        <f t="shared" si="320"/>
        <v>5999</v>
      </c>
      <c r="M1330" s="8">
        <f t="shared" si="321"/>
        <v>0</v>
      </c>
    </row>
    <row r="1331" spans="1:13" ht="24.6" customHeight="1">
      <c r="A1331" s="507"/>
      <c r="B1331" s="517"/>
      <c r="C1331" s="518"/>
      <c r="D1331" s="577"/>
      <c r="E1331" s="578"/>
      <c r="F1331" s="510"/>
      <c r="G1331" s="13">
        <v>58</v>
      </c>
      <c r="H1331" s="300"/>
      <c r="I1331" s="6">
        <v>5999</v>
      </c>
      <c r="J1331" s="6">
        <f t="shared" si="319"/>
        <v>0</v>
      </c>
      <c r="K1331" s="332">
        <f>Итого!$B$17</f>
        <v>0</v>
      </c>
      <c r="L1331" s="8">
        <f t="shared" si="320"/>
        <v>5999</v>
      </c>
      <c r="M1331" s="8">
        <f t="shared" si="321"/>
        <v>0</v>
      </c>
    </row>
    <row r="1332" spans="1:13" ht="15" customHeight="1">
      <c r="A1332" s="508"/>
      <c r="B1332" s="529"/>
      <c r="C1332" s="530"/>
      <c r="D1332" s="579"/>
      <c r="E1332" s="580"/>
      <c r="F1332" s="519"/>
      <c r="G1332" s="13">
        <v>60</v>
      </c>
      <c r="H1332" s="300"/>
      <c r="I1332" s="6">
        <v>5999</v>
      </c>
      <c r="J1332" s="6">
        <f t="shared" si="319"/>
        <v>0</v>
      </c>
      <c r="K1332" s="332">
        <f>Итого!$B$17</f>
        <v>0</v>
      </c>
      <c r="L1332" s="8">
        <f t="shared" si="320"/>
        <v>5999</v>
      </c>
      <c r="M1332" s="8">
        <f t="shared" si="321"/>
        <v>0</v>
      </c>
    </row>
    <row r="1333" spans="1:13" ht="15" customHeight="1"/>
    <row r="1334" spans="1:13" ht="15" customHeight="1"/>
    <row r="1335" spans="1:13" ht="15" customHeight="1"/>
    <row r="1336" spans="1:13" ht="15" customHeight="1"/>
    <row r="1337" spans="1:13" ht="15" customHeight="1"/>
    <row r="1338" spans="1:13" ht="15" customHeight="1"/>
    <row r="1339" spans="1:13" ht="15" customHeight="1"/>
    <row r="1340" spans="1:13" ht="15" customHeight="1"/>
    <row r="1341" spans="1:13" ht="15" customHeight="1"/>
    <row r="1342" spans="1:13" ht="15" customHeight="1"/>
  </sheetData>
  <sheetProtection password="C615" sheet="1" objects="1" scenarios="1" selectLockedCells="1"/>
  <mergeCells count="500">
    <mergeCell ref="A187:A199"/>
    <mergeCell ref="F280:F289"/>
    <mergeCell ref="D415:E427"/>
    <mergeCell ref="F415:F427"/>
    <mergeCell ref="A480:A489"/>
    <mergeCell ref="B480:C489"/>
    <mergeCell ref="D480:E489"/>
    <mergeCell ref="F480:F489"/>
    <mergeCell ref="A428:A440"/>
    <mergeCell ref="B428:C440"/>
    <mergeCell ref="D428:E440"/>
    <mergeCell ref="F428:F440"/>
    <mergeCell ref="A441:A453"/>
    <mergeCell ref="B441:C453"/>
    <mergeCell ref="D441:E453"/>
    <mergeCell ref="F441:F453"/>
    <mergeCell ref="A454:A466"/>
    <mergeCell ref="B454:C466"/>
    <mergeCell ref="D454:E466"/>
    <mergeCell ref="F454:F466"/>
    <mergeCell ref="F200:F212"/>
    <mergeCell ref="A213:A225"/>
    <mergeCell ref="B213:C225"/>
    <mergeCell ref="D213:E225"/>
    <mergeCell ref="A1:I2"/>
    <mergeCell ref="F98:F107"/>
    <mergeCell ref="A88:A97"/>
    <mergeCell ref="B88:C97"/>
    <mergeCell ref="D108:E117"/>
    <mergeCell ref="F108:F117"/>
    <mergeCell ref="B28:C28"/>
    <mergeCell ref="B25:C25"/>
    <mergeCell ref="D25:E25"/>
    <mergeCell ref="D27:E27"/>
    <mergeCell ref="B29:C29"/>
    <mergeCell ref="B26:C26"/>
    <mergeCell ref="F38:F47"/>
    <mergeCell ref="D30:E30"/>
    <mergeCell ref="B34:C34"/>
    <mergeCell ref="D29:E29"/>
    <mergeCell ref="B30:C30"/>
    <mergeCell ref="B48:C57"/>
    <mergeCell ref="D48:E57"/>
    <mergeCell ref="A38:A47"/>
    <mergeCell ref="B38:C47"/>
    <mergeCell ref="D38:E47"/>
    <mergeCell ref="B35:C35"/>
    <mergeCell ref="B31:C31"/>
    <mergeCell ref="F213:F225"/>
    <mergeCell ref="A226:A238"/>
    <mergeCell ref="B226:C238"/>
    <mergeCell ref="D226:E238"/>
    <mergeCell ref="F226:F238"/>
    <mergeCell ref="A913:A923"/>
    <mergeCell ref="B913:C923"/>
    <mergeCell ref="D913:E923"/>
    <mergeCell ref="F913:F923"/>
    <mergeCell ref="B643:C655"/>
    <mergeCell ref="D643:E655"/>
    <mergeCell ref="A239:A251"/>
    <mergeCell ref="B239:C251"/>
    <mergeCell ref="D239:E251"/>
    <mergeCell ref="F239:F251"/>
    <mergeCell ref="A323:A335"/>
    <mergeCell ref="B323:C335"/>
    <mergeCell ref="D323:E335"/>
    <mergeCell ref="F323:F335"/>
    <mergeCell ref="A336:A348"/>
    <mergeCell ref="B336:C348"/>
    <mergeCell ref="D336:E348"/>
    <mergeCell ref="F336:F348"/>
    <mergeCell ref="A349:A361"/>
    <mergeCell ref="A402:A414"/>
    <mergeCell ref="B402:C414"/>
    <mergeCell ref="A362:A368"/>
    <mergeCell ref="B362:C368"/>
    <mergeCell ref="D362:E368"/>
    <mergeCell ref="F362:F368"/>
    <mergeCell ref="D490:E499"/>
    <mergeCell ref="B656:C668"/>
    <mergeCell ref="D656:E668"/>
    <mergeCell ref="F656:F668"/>
    <mergeCell ref="F565:F577"/>
    <mergeCell ref="D565:E577"/>
    <mergeCell ref="B565:C577"/>
    <mergeCell ref="A591:A603"/>
    <mergeCell ref="F591:F603"/>
    <mergeCell ref="D591:E603"/>
    <mergeCell ref="B591:C603"/>
    <mergeCell ref="A630:A642"/>
    <mergeCell ref="B630:C642"/>
    <mergeCell ref="D630:E642"/>
    <mergeCell ref="F630:F642"/>
    <mergeCell ref="A617:A629"/>
    <mergeCell ref="B617:C629"/>
    <mergeCell ref="D617:E629"/>
    <mergeCell ref="D290:E302"/>
    <mergeCell ref="A290:A302"/>
    <mergeCell ref="B303:C309"/>
    <mergeCell ref="F303:F309"/>
    <mergeCell ref="A369:A375"/>
    <mergeCell ref="B369:C375"/>
    <mergeCell ref="D369:E375"/>
    <mergeCell ref="F369:F375"/>
    <mergeCell ref="A389:A401"/>
    <mergeCell ref="B389:C401"/>
    <mergeCell ref="D389:E401"/>
    <mergeCell ref="F389:F401"/>
    <mergeCell ref="B349:C361"/>
    <mergeCell ref="D349:E361"/>
    <mergeCell ref="F349:F361"/>
    <mergeCell ref="B265:K265"/>
    <mergeCell ref="D880:E890"/>
    <mergeCell ref="F880:F890"/>
    <mergeCell ref="A891:A901"/>
    <mergeCell ref="B891:C901"/>
    <mergeCell ref="D891:E901"/>
    <mergeCell ref="F891:F901"/>
    <mergeCell ref="A669:A681"/>
    <mergeCell ref="B669:C681"/>
    <mergeCell ref="D669:E681"/>
    <mergeCell ref="F669:F681"/>
    <mergeCell ref="A682:A694"/>
    <mergeCell ref="B682:C694"/>
    <mergeCell ref="D682:E694"/>
    <mergeCell ref="F682:F694"/>
    <mergeCell ref="A376:A388"/>
    <mergeCell ref="F467:F479"/>
    <mergeCell ref="B290:C302"/>
    <mergeCell ref="F290:F302"/>
    <mergeCell ref="D303:E309"/>
    <mergeCell ref="D280:E289"/>
    <mergeCell ref="F643:F655"/>
    <mergeCell ref="A565:A577"/>
    <mergeCell ref="A578:A590"/>
    <mergeCell ref="A902:A912"/>
    <mergeCell ref="B902:C912"/>
    <mergeCell ref="D902:E912"/>
    <mergeCell ref="F902:F912"/>
    <mergeCell ref="A643:A655"/>
    <mergeCell ref="F310:F322"/>
    <mergeCell ref="F869:F879"/>
    <mergeCell ref="A880:A890"/>
    <mergeCell ref="B880:C890"/>
    <mergeCell ref="A656:A668"/>
    <mergeCell ref="A552:A564"/>
    <mergeCell ref="F552:F564"/>
    <mergeCell ref="D552:E564"/>
    <mergeCell ref="B552:C564"/>
    <mergeCell ref="F490:F499"/>
    <mergeCell ref="D467:E479"/>
    <mergeCell ref="F578:F590"/>
    <mergeCell ref="D578:E590"/>
    <mergeCell ref="B578:C590"/>
    <mergeCell ref="B490:C499"/>
    <mergeCell ref="B467:C479"/>
    <mergeCell ref="D376:E388"/>
    <mergeCell ref="F376:F388"/>
    <mergeCell ref="B376:C388"/>
    <mergeCell ref="D957:E967"/>
    <mergeCell ref="F957:F967"/>
    <mergeCell ref="A1012:A1022"/>
    <mergeCell ref="B1012:C1022"/>
    <mergeCell ref="F1012:F1022"/>
    <mergeCell ref="A990:A1000"/>
    <mergeCell ref="B990:C1000"/>
    <mergeCell ref="D990:E1000"/>
    <mergeCell ref="F990:F1000"/>
    <mergeCell ref="A1001:A1011"/>
    <mergeCell ref="B1001:C1011"/>
    <mergeCell ref="D1001:E1011"/>
    <mergeCell ref="F1001:F1011"/>
    <mergeCell ref="A968:A978"/>
    <mergeCell ref="B968:C978"/>
    <mergeCell ref="D34:E34"/>
    <mergeCell ref="B187:C199"/>
    <mergeCell ref="A924:A934"/>
    <mergeCell ref="B924:C934"/>
    <mergeCell ref="D924:E934"/>
    <mergeCell ref="F924:F934"/>
    <mergeCell ref="A979:A989"/>
    <mergeCell ref="B979:C989"/>
    <mergeCell ref="D979:E989"/>
    <mergeCell ref="F979:F989"/>
    <mergeCell ref="B869:C879"/>
    <mergeCell ref="D869:E879"/>
    <mergeCell ref="D968:E978"/>
    <mergeCell ref="F968:F978"/>
    <mergeCell ref="A935:A945"/>
    <mergeCell ref="B935:C945"/>
    <mergeCell ref="D935:E945"/>
    <mergeCell ref="F935:F945"/>
    <mergeCell ref="A946:A956"/>
    <mergeCell ref="B946:C956"/>
    <mergeCell ref="D946:E956"/>
    <mergeCell ref="F946:F956"/>
    <mergeCell ref="A957:A967"/>
    <mergeCell ref="B957:C967"/>
    <mergeCell ref="D31:E31"/>
    <mergeCell ref="B32:C32"/>
    <mergeCell ref="D22:E22"/>
    <mergeCell ref="D148:E160"/>
    <mergeCell ref="B148:C160"/>
    <mergeCell ref="D35:E35"/>
    <mergeCell ref="D1012:E1022"/>
    <mergeCell ref="A1309:A1320"/>
    <mergeCell ref="D161:E173"/>
    <mergeCell ref="A310:A322"/>
    <mergeCell ref="B310:C322"/>
    <mergeCell ref="D310:E322"/>
    <mergeCell ref="B174:C186"/>
    <mergeCell ref="A252:A264"/>
    <mergeCell ref="B36:K36"/>
    <mergeCell ref="A37:F37"/>
    <mergeCell ref="A174:A186"/>
    <mergeCell ref="A161:A173"/>
    <mergeCell ref="F187:F199"/>
    <mergeCell ref="D252:E264"/>
    <mergeCell ref="F252:F264"/>
    <mergeCell ref="B161:C173"/>
    <mergeCell ref="A467:A479"/>
    <mergeCell ref="A303:A309"/>
    <mergeCell ref="D23:E23"/>
    <mergeCell ref="B10:C10"/>
    <mergeCell ref="D10:E10"/>
    <mergeCell ref="B21:C21"/>
    <mergeCell ref="D21:E21"/>
    <mergeCell ref="D28:E28"/>
    <mergeCell ref="B24:C24"/>
    <mergeCell ref="D24:E24"/>
    <mergeCell ref="D7:E7"/>
    <mergeCell ref="B8:C8"/>
    <mergeCell ref="B11:C11"/>
    <mergeCell ref="B12:C12"/>
    <mergeCell ref="D12:E12"/>
    <mergeCell ref="D11:E11"/>
    <mergeCell ref="B13:C13"/>
    <mergeCell ref="D13:E13"/>
    <mergeCell ref="B14:C14"/>
    <mergeCell ref="D14:E14"/>
    <mergeCell ref="B15:C15"/>
    <mergeCell ref="D18:E18"/>
    <mergeCell ref="B19:C19"/>
    <mergeCell ref="D19:E19"/>
    <mergeCell ref="B20:C20"/>
    <mergeCell ref="D20:E20"/>
    <mergeCell ref="D32:E32"/>
    <mergeCell ref="B33:C33"/>
    <mergeCell ref="D33:E33"/>
    <mergeCell ref="A3:B3"/>
    <mergeCell ref="A4:B4"/>
    <mergeCell ref="C3:F3"/>
    <mergeCell ref="C4:F4"/>
    <mergeCell ref="B27:C27"/>
    <mergeCell ref="B5:C5"/>
    <mergeCell ref="D5:E5"/>
    <mergeCell ref="B6:I6"/>
    <mergeCell ref="B22:C22"/>
    <mergeCell ref="D8:E8"/>
    <mergeCell ref="B9:C9"/>
    <mergeCell ref="D9:E9"/>
    <mergeCell ref="D26:E26"/>
    <mergeCell ref="D15:E15"/>
    <mergeCell ref="B16:C16"/>
    <mergeCell ref="D16:E16"/>
    <mergeCell ref="B17:C17"/>
    <mergeCell ref="D17:E17"/>
    <mergeCell ref="B18:C18"/>
    <mergeCell ref="B7:C7"/>
    <mergeCell ref="B23:C23"/>
    <mergeCell ref="F48:F57"/>
    <mergeCell ref="F174:F186"/>
    <mergeCell ref="D174:E186"/>
    <mergeCell ref="D58:E67"/>
    <mergeCell ref="F58:F67"/>
    <mergeCell ref="A58:A67"/>
    <mergeCell ref="B58:C67"/>
    <mergeCell ref="D68:E77"/>
    <mergeCell ref="F68:F77"/>
    <mergeCell ref="A48:A57"/>
    <mergeCell ref="A78:A87"/>
    <mergeCell ref="B78:C87"/>
    <mergeCell ref="D78:E87"/>
    <mergeCell ref="F78:F87"/>
    <mergeCell ref="D88:E97"/>
    <mergeCell ref="F88:F97"/>
    <mergeCell ref="D98:E107"/>
    <mergeCell ref="A108:A117"/>
    <mergeCell ref="B108:C117"/>
    <mergeCell ref="D138:E147"/>
    <mergeCell ref="F138:F147"/>
    <mergeCell ref="A68:A77"/>
    <mergeCell ref="B68:C77"/>
    <mergeCell ref="B118:C127"/>
    <mergeCell ref="F734:F746"/>
    <mergeCell ref="D734:E746"/>
    <mergeCell ref="B734:C746"/>
    <mergeCell ref="A734:A746"/>
    <mergeCell ref="F721:F733"/>
    <mergeCell ref="D721:E733"/>
    <mergeCell ref="B721:C733"/>
    <mergeCell ref="A721:A733"/>
    <mergeCell ref="A695:A707"/>
    <mergeCell ref="B695:C707"/>
    <mergeCell ref="D695:E707"/>
    <mergeCell ref="F695:F707"/>
    <mergeCell ref="A708:A720"/>
    <mergeCell ref="B708:C720"/>
    <mergeCell ref="D708:E720"/>
    <mergeCell ref="F708:F720"/>
    <mergeCell ref="F773:F785"/>
    <mergeCell ref="D773:E785"/>
    <mergeCell ref="B773:C785"/>
    <mergeCell ref="F1147:F1159"/>
    <mergeCell ref="A747:A759"/>
    <mergeCell ref="F760:F772"/>
    <mergeCell ref="D760:E772"/>
    <mergeCell ref="B760:C772"/>
    <mergeCell ref="A760:A772"/>
    <mergeCell ref="F747:F759"/>
    <mergeCell ref="D747:E759"/>
    <mergeCell ref="B747:C759"/>
    <mergeCell ref="D1147:E1159"/>
    <mergeCell ref="B1147:C1159"/>
    <mergeCell ref="A812:A824"/>
    <mergeCell ref="A1147:A1159"/>
    <mergeCell ref="F812:F824"/>
    <mergeCell ref="D812:E824"/>
    <mergeCell ref="B812:C824"/>
    <mergeCell ref="A773:A785"/>
    <mergeCell ref="F786:F798"/>
    <mergeCell ref="D786:E798"/>
    <mergeCell ref="B786:C798"/>
    <mergeCell ref="A786:A798"/>
    <mergeCell ref="F1321:F1332"/>
    <mergeCell ref="D1321:E1332"/>
    <mergeCell ref="B1321:C1332"/>
    <mergeCell ref="A1321:A1332"/>
    <mergeCell ref="F1246:F1260"/>
    <mergeCell ref="D1246:E1260"/>
    <mergeCell ref="B1246:C1260"/>
    <mergeCell ref="A1216:A1230"/>
    <mergeCell ref="F1231:F1245"/>
    <mergeCell ref="D1231:E1245"/>
    <mergeCell ref="B1231:C1245"/>
    <mergeCell ref="A1231:A1245"/>
    <mergeCell ref="A1246:A1260"/>
    <mergeCell ref="F1216:F1230"/>
    <mergeCell ref="D1216:E1230"/>
    <mergeCell ref="B1216:C1230"/>
    <mergeCell ref="F1309:F1320"/>
    <mergeCell ref="D1309:E1320"/>
    <mergeCell ref="B1309:C1320"/>
    <mergeCell ref="A1297:A1308"/>
    <mergeCell ref="B1297:C1308"/>
    <mergeCell ref="D1297:E1308"/>
    <mergeCell ref="F1297:F1308"/>
    <mergeCell ref="A1273:A1284"/>
    <mergeCell ref="F799:F811"/>
    <mergeCell ref="F1186:F1198"/>
    <mergeCell ref="D1186:E1198"/>
    <mergeCell ref="B1186:C1198"/>
    <mergeCell ref="A1186:A1198"/>
    <mergeCell ref="F1160:F1172"/>
    <mergeCell ref="D1160:E1172"/>
    <mergeCell ref="B1160:C1172"/>
    <mergeCell ref="A1160:A1172"/>
    <mergeCell ref="F1173:F1185"/>
    <mergeCell ref="D1173:E1185"/>
    <mergeCell ref="B1173:C1185"/>
    <mergeCell ref="A1173:A1185"/>
    <mergeCell ref="D799:E811"/>
    <mergeCell ref="B799:C811"/>
    <mergeCell ref="A799:A811"/>
    <mergeCell ref="B825:C835"/>
    <mergeCell ref="A825:A835"/>
    <mergeCell ref="D825:E835"/>
    <mergeCell ref="F825:F835"/>
    <mergeCell ref="A836:A846"/>
    <mergeCell ref="B836:C846"/>
    <mergeCell ref="D836:E846"/>
    <mergeCell ref="A869:A879"/>
    <mergeCell ref="A858:A868"/>
    <mergeCell ref="B858:C868"/>
    <mergeCell ref="D858:E868"/>
    <mergeCell ref="F858:F868"/>
    <mergeCell ref="F836:F846"/>
    <mergeCell ref="D847:E857"/>
    <mergeCell ref="F847:F857"/>
    <mergeCell ref="A847:A857"/>
    <mergeCell ref="B847:C857"/>
    <mergeCell ref="B1273:C1284"/>
    <mergeCell ref="D1273:E1284"/>
    <mergeCell ref="F1273:F1284"/>
    <mergeCell ref="A1285:A1296"/>
    <mergeCell ref="B1285:C1296"/>
    <mergeCell ref="D1285:E1296"/>
    <mergeCell ref="F1285:F1296"/>
    <mergeCell ref="A1069:A1081"/>
    <mergeCell ref="B1069:C1081"/>
    <mergeCell ref="D1069:E1081"/>
    <mergeCell ref="F1069:F1081"/>
    <mergeCell ref="A1082:A1094"/>
    <mergeCell ref="B1082:C1094"/>
    <mergeCell ref="D1082:E1094"/>
    <mergeCell ref="F1082:F1094"/>
    <mergeCell ref="A1095:A1107"/>
    <mergeCell ref="B1095:C1107"/>
    <mergeCell ref="D1095:E1107"/>
    <mergeCell ref="F1095:F1107"/>
    <mergeCell ref="A1108:A1120"/>
    <mergeCell ref="B1108:C1120"/>
    <mergeCell ref="D1108:E1120"/>
    <mergeCell ref="F1108:F1120"/>
    <mergeCell ref="A1121:A1133"/>
    <mergeCell ref="A1023:A1033"/>
    <mergeCell ref="B1023:C1033"/>
    <mergeCell ref="D1023:E1033"/>
    <mergeCell ref="F1023:F1033"/>
    <mergeCell ref="A1034:A1044"/>
    <mergeCell ref="B1034:C1044"/>
    <mergeCell ref="D1034:E1044"/>
    <mergeCell ref="F1034:F1044"/>
    <mergeCell ref="B1056:C1068"/>
    <mergeCell ref="D1056:E1068"/>
    <mergeCell ref="F1056:F1068"/>
    <mergeCell ref="A1056:A1068"/>
    <mergeCell ref="A1045:A1055"/>
    <mergeCell ref="B1045:C1055"/>
    <mergeCell ref="D1045:E1055"/>
    <mergeCell ref="F1045:F1055"/>
    <mergeCell ref="A118:A127"/>
    <mergeCell ref="A138:A147"/>
    <mergeCell ref="B138:C147"/>
    <mergeCell ref="F128:F137"/>
    <mergeCell ref="A128:A137"/>
    <mergeCell ref="B128:C137"/>
    <mergeCell ref="D128:E137"/>
    <mergeCell ref="A98:A107"/>
    <mergeCell ref="B98:C107"/>
    <mergeCell ref="D118:E127"/>
    <mergeCell ref="F118:F127"/>
    <mergeCell ref="F161:F173"/>
    <mergeCell ref="A148:A160"/>
    <mergeCell ref="F148:F160"/>
    <mergeCell ref="F267:F279"/>
    <mergeCell ref="A267:A279"/>
    <mergeCell ref="A500:A512"/>
    <mergeCell ref="B500:C512"/>
    <mergeCell ref="D500:E512"/>
    <mergeCell ref="F500:F512"/>
    <mergeCell ref="A415:A427"/>
    <mergeCell ref="B415:C427"/>
    <mergeCell ref="A200:A212"/>
    <mergeCell ref="B200:C212"/>
    <mergeCell ref="D200:E212"/>
    <mergeCell ref="A490:A499"/>
    <mergeCell ref="B280:C289"/>
    <mergeCell ref="B252:C264"/>
    <mergeCell ref="A266:B266"/>
    <mergeCell ref="A280:A289"/>
    <mergeCell ref="B267:C279"/>
    <mergeCell ref="D267:E279"/>
    <mergeCell ref="D187:E199"/>
    <mergeCell ref="D402:E414"/>
    <mergeCell ref="F402:F414"/>
    <mergeCell ref="F617:F629"/>
    <mergeCell ref="A604:A616"/>
    <mergeCell ref="B604:C616"/>
    <mergeCell ref="D604:E616"/>
    <mergeCell ref="F604:F616"/>
    <mergeCell ref="A513:A525"/>
    <mergeCell ref="B513:C525"/>
    <mergeCell ref="D513:E525"/>
    <mergeCell ref="F513:F525"/>
    <mergeCell ref="A539:A551"/>
    <mergeCell ref="B539:C551"/>
    <mergeCell ref="D539:E551"/>
    <mergeCell ref="F539:F551"/>
    <mergeCell ref="A526:A538"/>
    <mergeCell ref="B526:C538"/>
    <mergeCell ref="D526:E538"/>
    <mergeCell ref="F526:F538"/>
    <mergeCell ref="B1121:C1133"/>
    <mergeCell ref="D1121:E1133"/>
    <mergeCell ref="F1121:F1133"/>
    <mergeCell ref="A1134:A1146"/>
    <mergeCell ref="B1134:C1146"/>
    <mergeCell ref="D1134:E1146"/>
    <mergeCell ref="F1134:F1146"/>
    <mergeCell ref="A1261:A1272"/>
    <mergeCell ref="B1261:C1272"/>
    <mergeCell ref="D1261:E1272"/>
    <mergeCell ref="F1261:F1272"/>
    <mergeCell ref="F1201:F1215"/>
    <mergeCell ref="D1201:E1215"/>
    <mergeCell ref="B1201:C1215"/>
    <mergeCell ref="A1201:A1215"/>
    <mergeCell ref="B1199:K1199"/>
    <mergeCell ref="A1200:B1200"/>
  </mergeCells>
  <hyperlinks>
    <hyperlink ref="B825" r:id="rId1" display="https://www.luchski.ru/product/kurtka-razminochnaya-ray-ws-model-star-woman-malinovyy-chernyy-26833/"/>
    <hyperlink ref="B836" r:id="rId2" display="https://www.luchski.ru/product/kurtka-razminochnaya-ray-ws-model-star-woman-malinovyy-chernyy-26833/"/>
    <hyperlink ref="B847" r:id="rId3" display="https://www.luchski.ru/product/kurtka-razminochnaya-ray-ws-model-star-woman-malinovyy-chernyy-26833/"/>
    <hyperlink ref="B858" r:id="rId4" display="https://www.luchski.ru/product/kurtka-razminochnaya-ray-ws-model-star-woman-malinovyy-chernyy-26833/"/>
    <hyperlink ref="B880" r:id="rId5" display="https://www.luchski.ru/product/kurtka-razminochnaya-ray-ws-model-star-woman-malinovyy-chernyy-26833/"/>
    <hyperlink ref="B891" r:id="rId6" display="https://www.luchski.ru/product/kurtka-razminochnaya-ray-ws-model-star-woman-malinovyy-chernyy-26833/"/>
    <hyperlink ref="B902" r:id="rId7" display="https://www.luchski.ru/product/kurtka-razminochnaya-ray-ws-model-star-woman-malinovyy-chernyy-26833/"/>
    <hyperlink ref="B924" r:id="rId8" display="https://www.luchski.ru/product/kurtka-razminochnaya-ray-ws-model-star-woman-malinovyy-chernyy-26833/"/>
    <hyperlink ref="B913" r:id="rId9" display="https://www.luchski.ru/product/kurtka-razminochnaya-ray-ws-model-star-woman-malinovyy-chernyy-26833/"/>
  </hyperlinks>
  <pageMargins left="0.70866141732283472" right="0.70866141732283472" top="0.74803149606299213" bottom="0.74803149606299213" header="0.31496062992125984" footer="0.31496062992125984"/>
  <pageSetup paperSize="9" orientation="landscape" horizontalDpi="180" verticalDpi="180" r:id="rId10"/>
  <ignoredErrors>
    <ignoredError sqref="G160" numberStoredAsText="1"/>
  </ignoredErrors>
  <drawing r:id="rId1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2060"/>
  </sheetPr>
  <dimension ref="A1:O192"/>
  <sheetViews>
    <sheetView zoomScale="55" zoomScaleNormal="55" workbookViewId="0">
      <pane ySplit="6" topLeftCell="A43" activePane="bottomLeft" state="frozen"/>
      <selection pane="bottomLeft" activeCell="F76" sqref="F76"/>
    </sheetView>
  </sheetViews>
  <sheetFormatPr defaultRowHeight="14.4"/>
  <cols>
    <col min="1" max="1" width="30.44140625" style="370" customWidth="1"/>
    <col min="2" max="2" width="21.109375" style="370" customWidth="1"/>
    <col min="3" max="3" width="33.21875" style="370" customWidth="1"/>
    <col min="4" max="4" width="23.6640625" style="370" customWidth="1"/>
    <col min="5" max="5" width="11.6640625" style="370" customWidth="1"/>
    <col min="6" max="6" width="16.109375" style="370" customWidth="1"/>
    <col min="7" max="7" width="15.21875" style="370" customWidth="1"/>
    <col min="8" max="8" width="8.88671875" style="370"/>
    <col min="9" max="9" width="14.88671875" style="370" customWidth="1"/>
    <col min="10" max="10" width="18.21875" style="370" customWidth="1"/>
    <col min="11" max="16384" width="8.88671875" style="370"/>
  </cols>
  <sheetData>
    <row r="1" spans="1:15" s="373" customFormat="1" ht="15" customHeight="1">
      <c r="A1" s="371"/>
      <c r="B1" s="371"/>
      <c r="C1" s="371"/>
      <c r="D1" s="371"/>
      <c r="E1" s="371"/>
      <c r="F1" s="371"/>
      <c r="G1" s="371"/>
      <c r="H1" s="664"/>
      <c r="I1" s="664"/>
      <c r="J1" s="664"/>
      <c r="K1" s="371"/>
      <c r="L1" s="371"/>
      <c r="M1" s="372"/>
    </row>
    <row r="2" spans="1:15" s="373" customFormat="1" ht="15" customHeight="1" thickBot="1">
      <c r="A2" s="371"/>
      <c r="B2" s="371"/>
      <c r="C2" s="371"/>
      <c r="D2" s="371"/>
      <c r="E2" s="371"/>
      <c r="F2" s="371"/>
      <c r="G2" s="371"/>
      <c r="H2" s="665"/>
      <c r="I2" s="666"/>
      <c r="J2" s="374"/>
      <c r="K2" s="371"/>
      <c r="L2" s="371"/>
      <c r="M2" s="372"/>
    </row>
    <row r="3" spans="1:15" s="373" customFormat="1" ht="15" customHeight="1">
      <c r="A3" s="371"/>
      <c r="B3" s="371"/>
      <c r="C3" s="371"/>
      <c r="D3" s="371"/>
      <c r="E3" s="371"/>
      <c r="F3" s="371"/>
      <c r="G3" s="371"/>
      <c r="H3" s="665"/>
      <c r="I3" s="666"/>
      <c r="J3" s="374"/>
      <c r="K3" s="669" t="s">
        <v>944</v>
      </c>
      <c r="L3" s="670"/>
      <c r="M3" s="670"/>
      <c r="N3" s="670"/>
      <c r="O3" s="671"/>
    </row>
    <row r="4" spans="1:15" s="373" customFormat="1" ht="15" customHeight="1" thickBot="1">
      <c r="A4" s="371"/>
      <c r="B4" s="371"/>
      <c r="C4" s="371"/>
      <c r="D4" s="371"/>
      <c r="E4" s="371"/>
      <c r="F4" s="371"/>
      <c r="G4" s="371"/>
      <c r="H4" s="665"/>
      <c r="I4" s="666"/>
      <c r="J4" s="374"/>
      <c r="K4" s="672"/>
      <c r="L4" s="673"/>
      <c r="M4" s="673"/>
      <c r="N4" s="673"/>
      <c r="O4" s="674"/>
    </row>
    <row r="5" spans="1:15" s="373" customFormat="1" ht="36.6" customHeight="1" thickBot="1">
      <c r="A5" s="667" t="s">
        <v>945</v>
      </c>
      <c r="B5" s="668"/>
      <c r="C5" s="695"/>
      <c r="D5" s="667" t="s">
        <v>804</v>
      </c>
      <c r="E5" s="695"/>
      <c r="F5" s="667" t="s">
        <v>946</v>
      </c>
      <c r="G5" s="668"/>
      <c r="H5" s="668"/>
      <c r="I5" s="668"/>
      <c r="J5" s="668"/>
      <c r="K5" s="675"/>
      <c r="L5" s="676"/>
      <c r="M5" s="676"/>
      <c r="N5" s="676"/>
      <c r="O5" s="677"/>
    </row>
    <row r="6" spans="1:15" s="373" customFormat="1" ht="28.2" customHeight="1" thickBot="1">
      <c r="A6" s="698">
        <f>SUM(G8:G192)</f>
        <v>0</v>
      </c>
      <c r="B6" s="699"/>
      <c r="C6" s="700"/>
      <c r="D6" s="696">
        <f>Итого!$B$17</f>
        <v>0</v>
      </c>
      <c r="E6" s="697"/>
      <c r="F6" s="692">
        <f>SUM(J8:J192)</f>
        <v>0</v>
      </c>
      <c r="G6" s="693"/>
      <c r="H6" s="693"/>
      <c r="I6" s="693"/>
      <c r="J6" s="694"/>
      <c r="K6" s="678">
        <f>Итого!$B$16</f>
        <v>0</v>
      </c>
      <c r="L6" s="679"/>
      <c r="M6" s="679"/>
      <c r="N6" s="679"/>
      <c r="O6" s="680"/>
    </row>
    <row r="7" spans="1:15" s="373" customFormat="1" ht="54" customHeight="1" thickBot="1">
      <c r="A7" s="375" t="s">
        <v>129</v>
      </c>
      <c r="B7" s="376" t="s">
        <v>805</v>
      </c>
      <c r="C7" s="376" t="s">
        <v>806</v>
      </c>
      <c r="D7" s="376" t="s">
        <v>114</v>
      </c>
      <c r="E7" s="376" t="s">
        <v>807</v>
      </c>
      <c r="F7" s="377" t="s">
        <v>808</v>
      </c>
      <c r="G7" s="376" t="s">
        <v>809</v>
      </c>
      <c r="H7" s="376" t="s">
        <v>16</v>
      </c>
      <c r="I7" s="378" t="s">
        <v>118</v>
      </c>
      <c r="J7" s="378" t="s">
        <v>119</v>
      </c>
    </row>
    <row r="8" spans="1:15" s="62" customFormat="1" ht="30" customHeight="1" thickBot="1">
      <c r="A8" s="681"/>
      <c r="B8" s="683" t="s">
        <v>810</v>
      </c>
      <c r="C8" s="685" t="s">
        <v>811</v>
      </c>
      <c r="D8" s="379" t="s">
        <v>812</v>
      </c>
      <c r="E8" s="380">
        <v>1450</v>
      </c>
      <c r="F8" s="381"/>
      <c r="G8" s="382">
        <f t="shared" ref="G8:G71" si="0">F8*E8</f>
        <v>0</v>
      </c>
      <c r="H8" s="383">
        <f t="shared" ref="H8:H39" si="1">$D$6</f>
        <v>0</v>
      </c>
      <c r="I8" s="384">
        <f>SUM(E8,-PRODUCT(E8,H8))</f>
        <v>1450</v>
      </c>
      <c r="J8" s="385">
        <f>F8*I8</f>
        <v>0</v>
      </c>
      <c r="M8" s="386"/>
    </row>
    <row r="9" spans="1:15" s="62" customFormat="1" ht="30" customHeight="1" thickBot="1">
      <c r="A9" s="682"/>
      <c r="B9" s="684"/>
      <c r="C9" s="686"/>
      <c r="D9" s="387" t="s">
        <v>813</v>
      </c>
      <c r="E9" s="388">
        <v>1450</v>
      </c>
      <c r="F9" s="389"/>
      <c r="G9" s="390">
        <f t="shared" si="0"/>
        <v>0</v>
      </c>
      <c r="H9" s="391">
        <f t="shared" si="1"/>
        <v>0</v>
      </c>
      <c r="I9" s="384">
        <f t="shared" ref="I9:I72" si="2">SUM(E9,-PRODUCT(E9,H9))</f>
        <v>1450</v>
      </c>
      <c r="J9" s="385">
        <f t="shared" ref="J9:J72" si="3">F9*I9</f>
        <v>0</v>
      </c>
    </row>
    <row r="10" spans="1:15" s="62" customFormat="1" ht="30" customHeight="1" thickBot="1">
      <c r="A10" s="682"/>
      <c r="B10" s="684"/>
      <c r="C10" s="686"/>
      <c r="D10" s="387" t="s">
        <v>814</v>
      </c>
      <c r="E10" s="388">
        <v>1450</v>
      </c>
      <c r="F10" s="389"/>
      <c r="G10" s="390">
        <f t="shared" si="0"/>
        <v>0</v>
      </c>
      <c r="H10" s="391">
        <f t="shared" si="1"/>
        <v>0</v>
      </c>
      <c r="I10" s="384">
        <f t="shared" si="2"/>
        <v>1450</v>
      </c>
      <c r="J10" s="385">
        <f t="shared" si="3"/>
        <v>0</v>
      </c>
    </row>
    <row r="11" spans="1:15" s="62" customFormat="1" ht="30" customHeight="1" thickBot="1">
      <c r="A11" s="682"/>
      <c r="B11" s="684"/>
      <c r="C11" s="686"/>
      <c r="D11" s="387" t="s">
        <v>815</v>
      </c>
      <c r="E11" s="388">
        <v>1450</v>
      </c>
      <c r="F11" s="389"/>
      <c r="G11" s="390">
        <f t="shared" si="0"/>
        <v>0</v>
      </c>
      <c r="H11" s="391">
        <f t="shared" si="1"/>
        <v>0</v>
      </c>
      <c r="I11" s="384">
        <f t="shared" si="2"/>
        <v>1450</v>
      </c>
      <c r="J11" s="385">
        <f t="shared" si="3"/>
        <v>0</v>
      </c>
    </row>
    <row r="12" spans="1:15" s="62" customFormat="1" ht="30" customHeight="1" thickBot="1">
      <c r="A12" s="682"/>
      <c r="B12" s="684"/>
      <c r="C12" s="686"/>
      <c r="D12" s="387" t="s">
        <v>816</v>
      </c>
      <c r="E12" s="388">
        <v>1450</v>
      </c>
      <c r="F12" s="389"/>
      <c r="G12" s="390">
        <f t="shared" si="0"/>
        <v>0</v>
      </c>
      <c r="H12" s="391">
        <f t="shared" si="1"/>
        <v>0</v>
      </c>
      <c r="I12" s="384">
        <f t="shared" si="2"/>
        <v>1450</v>
      </c>
      <c r="J12" s="385">
        <f t="shared" si="3"/>
        <v>0</v>
      </c>
    </row>
    <row r="13" spans="1:15" s="62" customFormat="1" ht="30" customHeight="1" thickBot="1">
      <c r="A13" s="687"/>
      <c r="B13" s="684"/>
      <c r="C13" s="685" t="s">
        <v>811</v>
      </c>
      <c r="D13" s="379" t="s">
        <v>812</v>
      </c>
      <c r="E13" s="380">
        <v>1450</v>
      </c>
      <c r="F13" s="381"/>
      <c r="G13" s="392">
        <f t="shared" si="0"/>
        <v>0</v>
      </c>
      <c r="H13" s="393">
        <f t="shared" si="1"/>
        <v>0</v>
      </c>
      <c r="I13" s="384">
        <f t="shared" si="2"/>
        <v>1450</v>
      </c>
      <c r="J13" s="385">
        <f t="shared" si="3"/>
        <v>0</v>
      </c>
    </row>
    <row r="14" spans="1:15" s="62" customFormat="1" ht="30" customHeight="1" thickBot="1">
      <c r="A14" s="688"/>
      <c r="B14" s="684"/>
      <c r="C14" s="686"/>
      <c r="D14" s="387" t="s">
        <v>813</v>
      </c>
      <c r="E14" s="380">
        <v>1450</v>
      </c>
      <c r="F14" s="389"/>
      <c r="G14" s="394">
        <f t="shared" si="0"/>
        <v>0</v>
      </c>
      <c r="H14" s="395">
        <f t="shared" si="1"/>
        <v>0</v>
      </c>
      <c r="I14" s="384">
        <f t="shared" si="2"/>
        <v>1450</v>
      </c>
      <c r="J14" s="385">
        <f t="shared" si="3"/>
        <v>0</v>
      </c>
    </row>
    <row r="15" spans="1:15" s="62" customFormat="1" ht="30" customHeight="1" thickBot="1">
      <c r="A15" s="688"/>
      <c r="B15" s="684"/>
      <c r="C15" s="686"/>
      <c r="D15" s="387" t="s">
        <v>814</v>
      </c>
      <c r="E15" s="380">
        <v>1450</v>
      </c>
      <c r="F15" s="389"/>
      <c r="G15" s="394">
        <f t="shared" si="0"/>
        <v>0</v>
      </c>
      <c r="H15" s="395">
        <f t="shared" si="1"/>
        <v>0</v>
      </c>
      <c r="I15" s="384">
        <f t="shared" si="2"/>
        <v>1450</v>
      </c>
      <c r="J15" s="385">
        <f t="shared" si="3"/>
        <v>0</v>
      </c>
    </row>
    <row r="16" spans="1:15" s="62" customFormat="1" ht="30" customHeight="1" thickBot="1">
      <c r="A16" s="688"/>
      <c r="B16" s="684"/>
      <c r="C16" s="686"/>
      <c r="D16" s="387" t="s">
        <v>815</v>
      </c>
      <c r="E16" s="380">
        <v>1450</v>
      </c>
      <c r="F16" s="389"/>
      <c r="G16" s="394">
        <f t="shared" si="0"/>
        <v>0</v>
      </c>
      <c r="H16" s="395">
        <f t="shared" si="1"/>
        <v>0</v>
      </c>
      <c r="I16" s="384">
        <f t="shared" si="2"/>
        <v>1450</v>
      </c>
      <c r="J16" s="385">
        <f t="shared" si="3"/>
        <v>0</v>
      </c>
    </row>
    <row r="17" spans="1:10" s="62" customFormat="1" ht="30" customHeight="1" thickBot="1">
      <c r="A17" s="689"/>
      <c r="B17" s="684"/>
      <c r="C17" s="686"/>
      <c r="D17" s="387" t="s">
        <v>816</v>
      </c>
      <c r="E17" s="380">
        <v>1450</v>
      </c>
      <c r="F17" s="396"/>
      <c r="G17" s="397">
        <f t="shared" si="0"/>
        <v>0</v>
      </c>
      <c r="H17" s="395">
        <f t="shared" si="1"/>
        <v>0</v>
      </c>
      <c r="I17" s="384">
        <f t="shared" si="2"/>
        <v>1450</v>
      </c>
      <c r="J17" s="385">
        <f t="shared" si="3"/>
        <v>0</v>
      </c>
    </row>
    <row r="18" spans="1:10" s="399" customFormat="1" ht="30" customHeight="1" thickBot="1">
      <c r="A18" s="690"/>
      <c r="B18" s="684"/>
      <c r="C18" s="685" t="s">
        <v>811</v>
      </c>
      <c r="D18" s="379" t="s">
        <v>812</v>
      </c>
      <c r="E18" s="380">
        <v>1450</v>
      </c>
      <c r="F18" s="398"/>
      <c r="G18" s="392">
        <f t="shared" si="0"/>
        <v>0</v>
      </c>
      <c r="H18" s="395">
        <f t="shared" si="1"/>
        <v>0</v>
      </c>
      <c r="I18" s="384">
        <f t="shared" si="2"/>
        <v>1450</v>
      </c>
      <c r="J18" s="385">
        <f t="shared" si="3"/>
        <v>0</v>
      </c>
    </row>
    <row r="19" spans="1:10" s="399" customFormat="1" ht="30" customHeight="1" thickBot="1">
      <c r="A19" s="691"/>
      <c r="B19" s="684"/>
      <c r="C19" s="686"/>
      <c r="D19" s="387" t="s">
        <v>813</v>
      </c>
      <c r="E19" s="380">
        <v>1450</v>
      </c>
      <c r="F19" s="400"/>
      <c r="G19" s="394">
        <f t="shared" si="0"/>
        <v>0</v>
      </c>
      <c r="H19" s="395">
        <f t="shared" si="1"/>
        <v>0</v>
      </c>
      <c r="I19" s="384">
        <f t="shared" si="2"/>
        <v>1450</v>
      </c>
      <c r="J19" s="385">
        <f t="shared" si="3"/>
        <v>0</v>
      </c>
    </row>
    <row r="20" spans="1:10" s="399" customFormat="1" ht="30" customHeight="1" thickBot="1">
      <c r="A20" s="691"/>
      <c r="B20" s="684"/>
      <c r="C20" s="686"/>
      <c r="D20" s="387" t="s">
        <v>814</v>
      </c>
      <c r="E20" s="380">
        <v>1450</v>
      </c>
      <c r="F20" s="400"/>
      <c r="G20" s="394">
        <f t="shared" si="0"/>
        <v>0</v>
      </c>
      <c r="H20" s="395">
        <f t="shared" si="1"/>
        <v>0</v>
      </c>
      <c r="I20" s="384">
        <f t="shared" si="2"/>
        <v>1450</v>
      </c>
      <c r="J20" s="385">
        <f t="shared" si="3"/>
        <v>0</v>
      </c>
    </row>
    <row r="21" spans="1:10" s="399" customFormat="1" ht="30" customHeight="1" thickBot="1">
      <c r="A21" s="691"/>
      <c r="B21" s="684"/>
      <c r="C21" s="686"/>
      <c r="D21" s="387" t="s">
        <v>815</v>
      </c>
      <c r="E21" s="380">
        <v>1450</v>
      </c>
      <c r="F21" s="400"/>
      <c r="G21" s="394">
        <f t="shared" si="0"/>
        <v>0</v>
      </c>
      <c r="H21" s="395">
        <f t="shared" si="1"/>
        <v>0</v>
      </c>
      <c r="I21" s="384">
        <f t="shared" si="2"/>
        <v>1450</v>
      </c>
      <c r="J21" s="385">
        <f t="shared" si="3"/>
        <v>0</v>
      </c>
    </row>
    <row r="22" spans="1:10" s="399" customFormat="1" ht="30" customHeight="1" thickBot="1">
      <c r="A22" s="691"/>
      <c r="B22" s="684"/>
      <c r="C22" s="686"/>
      <c r="D22" s="387" t="s">
        <v>816</v>
      </c>
      <c r="E22" s="380">
        <v>1450</v>
      </c>
      <c r="F22" s="400"/>
      <c r="G22" s="394">
        <f t="shared" si="0"/>
        <v>0</v>
      </c>
      <c r="H22" s="395">
        <f t="shared" si="1"/>
        <v>0</v>
      </c>
      <c r="I22" s="384">
        <f t="shared" si="2"/>
        <v>1450</v>
      </c>
      <c r="J22" s="385">
        <f t="shared" si="3"/>
        <v>0</v>
      </c>
    </row>
    <row r="23" spans="1:10" s="399" customFormat="1" ht="30" customHeight="1" thickBot="1">
      <c r="A23" s="690"/>
      <c r="B23" s="684"/>
      <c r="C23" s="685" t="s">
        <v>811</v>
      </c>
      <c r="D23" s="379" t="s">
        <v>812</v>
      </c>
      <c r="E23" s="380">
        <v>1450</v>
      </c>
      <c r="F23" s="398"/>
      <c r="G23" s="392">
        <f t="shared" si="0"/>
        <v>0</v>
      </c>
      <c r="H23" s="395">
        <f t="shared" si="1"/>
        <v>0</v>
      </c>
      <c r="I23" s="384">
        <f t="shared" si="2"/>
        <v>1450</v>
      </c>
      <c r="J23" s="385">
        <f t="shared" si="3"/>
        <v>0</v>
      </c>
    </row>
    <row r="24" spans="1:10" s="399" customFormat="1" ht="30" customHeight="1" thickBot="1">
      <c r="A24" s="691"/>
      <c r="B24" s="684"/>
      <c r="C24" s="686"/>
      <c r="D24" s="387" t="s">
        <v>813</v>
      </c>
      <c r="E24" s="380">
        <v>1450</v>
      </c>
      <c r="F24" s="400"/>
      <c r="G24" s="394">
        <f t="shared" si="0"/>
        <v>0</v>
      </c>
      <c r="H24" s="395">
        <f t="shared" si="1"/>
        <v>0</v>
      </c>
      <c r="I24" s="384">
        <f t="shared" si="2"/>
        <v>1450</v>
      </c>
      <c r="J24" s="385">
        <f t="shared" si="3"/>
        <v>0</v>
      </c>
    </row>
    <row r="25" spans="1:10" s="399" customFormat="1" ht="30" customHeight="1" thickBot="1">
      <c r="A25" s="691"/>
      <c r="B25" s="684"/>
      <c r="C25" s="686"/>
      <c r="D25" s="387" t="s">
        <v>814</v>
      </c>
      <c r="E25" s="380">
        <v>1450</v>
      </c>
      <c r="F25" s="400"/>
      <c r="G25" s="394">
        <f t="shared" si="0"/>
        <v>0</v>
      </c>
      <c r="H25" s="395">
        <f t="shared" si="1"/>
        <v>0</v>
      </c>
      <c r="I25" s="384">
        <f t="shared" si="2"/>
        <v>1450</v>
      </c>
      <c r="J25" s="385">
        <f t="shared" si="3"/>
        <v>0</v>
      </c>
    </row>
    <row r="26" spans="1:10" s="399" customFormat="1" ht="30" customHeight="1" thickBot="1">
      <c r="A26" s="691"/>
      <c r="B26" s="684"/>
      <c r="C26" s="686"/>
      <c r="D26" s="387" t="s">
        <v>815</v>
      </c>
      <c r="E26" s="380">
        <v>1450</v>
      </c>
      <c r="F26" s="400"/>
      <c r="G26" s="394">
        <f t="shared" si="0"/>
        <v>0</v>
      </c>
      <c r="H26" s="395">
        <f t="shared" si="1"/>
        <v>0</v>
      </c>
      <c r="I26" s="384">
        <f t="shared" si="2"/>
        <v>1450</v>
      </c>
      <c r="J26" s="385">
        <f t="shared" si="3"/>
        <v>0</v>
      </c>
    </row>
    <row r="27" spans="1:10" s="399" customFormat="1" ht="30" customHeight="1" thickBot="1">
      <c r="A27" s="691"/>
      <c r="B27" s="684"/>
      <c r="C27" s="686"/>
      <c r="D27" s="401" t="s">
        <v>816</v>
      </c>
      <c r="E27" s="402">
        <v>1450</v>
      </c>
      <c r="F27" s="403"/>
      <c r="G27" s="404">
        <f t="shared" si="0"/>
        <v>0</v>
      </c>
      <c r="H27" s="405">
        <f t="shared" si="1"/>
        <v>0</v>
      </c>
      <c r="I27" s="406">
        <f t="shared" si="2"/>
        <v>1450</v>
      </c>
      <c r="J27" s="407">
        <f t="shared" si="3"/>
        <v>0</v>
      </c>
    </row>
    <row r="28" spans="1:10" s="399" customFormat="1" ht="30" customHeight="1" thickBot="1">
      <c r="A28" s="701"/>
      <c r="B28" s="704" t="s">
        <v>817</v>
      </c>
      <c r="C28" s="685" t="s">
        <v>811</v>
      </c>
      <c r="D28" s="408" t="s">
        <v>812</v>
      </c>
      <c r="E28" s="409">
        <v>1300</v>
      </c>
      <c r="F28" s="410"/>
      <c r="G28" s="411">
        <f t="shared" si="0"/>
        <v>0</v>
      </c>
      <c r="H28" s="412">
        <f t="shared" si="1"/>
        <v>0</v>
      </c>
      <c r="I28" s="413">
        <f t="shared" si="2"/>
        <v>1300</v>
      </c>
      <c r="J28" s="414">
        <f t="shared" si="3"/>
        <v>0</v>
      </c>
    </row>
    <row r="29" spans="1:10" s="399" customFormat="1" ht="30" customHeight="1" thickBot="1">
      <c r="A29" s="702"/>
      <c r="B29" s="705"/>
      <c r="C29" s="686"/>
      <c r="D29" s="387" t="s">
        <v>813</v>
      </c>
      <c r="E29" s="409">
        <v>1300</v>
      </c>
      <c r="F29" s="400"/>
      <c r="G29" s="394">
        <f t="shared" si="0"/>
        <v>0</v>
      </c>
      <c r="H29" s="395">
        <f t="shared" si="1"/>
        <v>0</v>
      </c>
      <c r="I29" s="384">
        <f t="shared" si="2"/>
        <v>1300</v>
      </c>
      <c r="J29" s="415">
        <f t="shared" si="3"/>
        <v>0</v>
      </c>
    </row>
    <row r="30" spans="1:10" s="399" customFormat="1" ht="30" customHeight="1" thickBot="1">
      <c r="A30" s="702"/>
      <c r="B30" s="705"/>
      <c r="C30" s="686"/>
      <c r="D30" s="387" t="s">
        <v>814</v>
      </c>
      <c r="E30" s="409">
        <v>1300</v>
      </c>
      <c r="F30" s="400"/>
      <c r="G30" s="394">
        <f t="shared" si="0"/>
        <v>0</v>
      </c>
      <c r="H30" s="395">
        <f t="shared" si="1"/>
        <v>0</v>
      </c>
      <c r="I30" s="384">
        <f t="shared" si="2"/>
        <v>1300</v>
      </c>
      <c r="J30" s="415">
        <f t="shared" si="3"/>
        <v>0</v>
      </c>
    </row>
    <row r="31" spans="1:10" s="399" customFormat="1" ht="30" customHeight="1" thickBot="1">
      <c r="A31" s="702"/>
      <c r="B31" s="705"/>
      <c r="C31" s="686"/>
      <c r="D31" s="387" t="s">
        <v>815</v>
      </c>
      <c r="E31" s="409">
        <v>1300</v>
      </c>
      <c r="F31" s="400"/>
      <c r="G31" s="394">
        <f t="shared" si="0"/>
        <v>0</v>
      </c>
      <c r="H31" s="395">
        <f t="shared" si="1"/>
        <v>0</v>
      </c>
      <c r="I31" s="384">
        <f t="shared" si="2"/>
        <v>1300</v>
      </c>
      <c r="J31" s="415">
        <f t="shared" si="3"/>
        <v>0</v>
      </c>
    </row>
    <row r="32" spans="1:10" s="399" customFormat="1" ht="30" customHeight="1" thickBot="1">
      <c r="A32" s="703"/>
      <c r="B32" s="706"/>
      <c r="C32" s="707"/>
      <c r="D32" s="416" t="s">
        <v>816</v>
      </c>
      <c r="E32" s="409">
        <v>1300</v>
      </c>
      <c r="F32" s="417"/>
      <c r="G32" s="418">
        <f t="shared" si="0"/>
        <v>0</v>
      </c>
      <c r="H32" s="419">
        <f t="shared" si="1"/>
        <v>0</v>
      </c>
      <c r="I32" s="420">
        <f t="shared" si="2"/>
        <v>1300</v>
      </c>
      <c r="J32" s="421">
        <f t="shared" si="3"/>
        <v>0</v>
      </c>
    </row>
    <row r="33" spans="1:10" s="399" customFormat="1" ht="30" customHeight="1" thickBot="1">
      <c r="A33" s="701"/>
      <c r="B33" s="708" t="s">
        <v>818</v>
      </c>
      <c r="C33" s="685" t="s">
        <v>811</v>
      </c>
      <c r="D33" s="408" t="s">
        <v>812</v>
      </c>
      <c r="E33" s="409">
        <v>1300</v>
      </c>
      <c r="F33" s="410"/>
      <c r="G33" s="411">
        <f t="shared" si="0"/>
        <v>0</v>
      </c>
      <c r="H33" s="412">
        <f t="shared" si="1"/>
        <v>0</v>
      </c>
      <c r="I33" s="413">
        <f t="shared" si="2"/>
        <v>1300</v>
      </c>
      <c r="J33" s="414">
        <f t="shared" si="3"/>
        <v>0</v>
      </c>
    </row>
    <row r="34" spans="1:10" s="399" customFormat="1" ht="30" customHeight="1" thickBot="1">
      <c r="A34" s="702"/>
      <c r="B34" s="709"/>
      <c r="C34" s="686"/>
      <c r="D34" s="387" t="s">
        <v>813</v>
      </c>
      <c r="E34" s="409">
        <v>1300</v>
      </c>
      <c r="F34" s="400"/>
      <c r="G34" s="394">
        <f t="shared" si="0"/>
        <v>0</v>
      </c>
      <c r="H34" s="395">
        <f t="shared" si="1"/>
        <v>0</v>
      </c>
      <c r="I34" s="384">
        <f t="shared" si="2"/>
        <v>1300</v>
      </c>
      <c r="J34" s="415">
        <f t="shared" si="3"/>
        <v>0</v>
      </c>
    </row>
    <row r="35" spans="1:10" s="399" customFormat="1" ht="30" customHeight="1" thickBot="1">
      <c r="A35" s="702"/>
      <c r="B35" s="709"/>
      <c r="C35" s="686"/>
      <c r="D35" s="387" t="s">
        <v>814</v>
      </c>
      <c r="E35" s="409">
        <v>1300</v>
      </c>
      <c r="F35" s="400"/>
      <c r="G35" s="394">
        <f t="shared" si="0"/>
        <v>0</v>
      </c>
      <c r="H35" s="395">
        <f t="shared" si="1"/>
        <v>0</v>
      </c>
      <c r="I35" s="384">
        <f t="shared" si="2"/>
        <v>1300</v>
      </c>
      <c r="J35" s="415">
        <f t="shared" si="3"/>
        <v>0</v>
      </c>
    </row>
    <row r="36" spans="1:10" s="399" customFormat="1" ht="30" customHeight="1" thickBot="1">
      <c r="A36" s="702"/>
      <c r="B36" s="709"/>
      <c r="C36" s="686"/>
      <c r="D36" s="387" t="s">
        <v>815</v>
      </c>
      <c r="E36" s="409">
        <v>1300</v>
      </c>
      <c r="F36" s="400"/>
      <c r="G36" s="394">
        <f t="shared" si="0"/>
        <v>0</v>
      </c>
      <c r="H36" s="395">
        <f t="shared" si="1"/>
        <v>0</v>
      </c>
      <c r="I36" s="384">
        <f t="shared" si="2"/>
        <v>1300</v>
      </c>
      <c r="J36" s="415">
        <f t="shared" si="3"/>
        <v>0</v>
      </c>
    </row>
    <row r="37" spans="1:10" s="399" customFormat="1" ht="30" customHeight="1" thickBot="1">
      <c r="A37" s="703"/>
      <c r="B37" s="709"/>
      <c r="C37" s="707"/>
      <c r="D37" s="416" t="s">
        <v>816</v>
      </c>
      <c r="E37" s="409">
        <v>1300</v>
      </c>
      <c r="F37" s="417"/>
      <c r="G37" s="418">
        <f t="shared" si="0"/>
        <v>0</v>
      </c>
      <c r="H37" s="419">
        <f t="shared" si="1"/>
        <v>0</v>
      </c>
      <c r="I37" s="420">
        <f t="shared" si="2"/>
        <v>1300</v>
      </c>
      <c r="J37" s="421">
        <f t="shared" si="3"/>
        <v>0</v>
      </c>
    </row>
    <row r="38" spans="1:10" s="399" customFormat="1" ht="30" customHeight="1" thickBot="1">
      <c r="A38" s="701"/>
      <c r="B38" s="709"/>
      <c r="C38" s="685" t="s">
        <v>811</v>
      </c>
      <c r="D38" s="408" t="s">
        <v>812</v>
      </c>
      <c r="E38" s="409">
        <v>1300</v>
      </c>
      <c r="F38" s="410"/>
      <c r="G38" s="411">
        <f t="shared" si="0"/>
        <v>0</v>
      </c>
      <c r="H38" s="412">
        <f t="shared" si="1"/>
        <v>0</v>
      </c>
      <c r="I38" s="413">
        <f t="shared" si="2"/>
        <v>1300</v>
      </c>
      <c r="J38" s="414">
        <f t="shared" si="3"/>
        <v>0</v>
      </c>
    </row>
    <row r="39" spans="1:10" s="399" customFormat="1" ht="30" customHeight="1" thickBot="1">
      <c r="A39" s="702"/>
      <c r="B39" s="709"/>
      <c r="C39" s="686"/>
      <c r="D39" s="387" t="s">
        <v>813</v>
      </c>
      <c r="E39" s="409">
        <v>1300</v>
      </c>
      <c r="F39" s="400"/>
      <c r="G39" s="394">
        <f t="shared" si="0"/>
        <v>0</v>
      </c>
      <c r="H39" s="395">
        <f t="shared" si="1"/>
        <v>0</v>
      </c>
      <c r="I39" s="384">
        <f t="shared" si="2"/>
        <v>1300</v>
      </c>
      <c r="J39" s="415">
        <f t="shared" si="3"/>
        <v>0</v>
      </c>
    </row>
    <row r="40" spans="1:10" s="399" customFormat="1" ht="30" customHeight="1" thickBot="1">
      <c r="A40" s="702"/>
      <c r="B40" s="709"/>
      <c r="C40" s="686"/>
      <c r="D40" s="387" t="s">
        <v>814</v>
      </c>
      <c r="E40" s="409">
        <v>1300</v>
      </c>
      <c r="F40" s="400"/>
      <c r="G40" s="394">
        <f t="shared" si="0"/>
        <v>0</v>
      </c>
      <c r="H40" s="395">
        <f t="shared" ref="H40:H71" si="4">$D$6</f>
        <v>0</v>
      </c>
      <c r="I40" s="384">
        <f t="shared" si="2"/>
        <v>1300</v>
      </c>
      <c r="J40" s="415">
        <f t="shared" si="3"/>
        <v>0</v>
      </c>
    </row>
    <row r="41" spans="1:10" s="399" customFormat="1" ht="30" customHeight="1" thickBot="1">
      <c r="A41" s="702"/>
      <c r="B41" s="709"/>
      <c r="C41" s="686"/>
      <c r="D41" s="387" t="s">
        <v>815</v>
      </c>
      <c r="E41" s="409">
        <v>1300</v>
      </c>
      <c r="F41" s="400"/>
      <c r="G41" s="394">
        <f t="shared" si="0"/>
        <v>0</v>
      </c>
      <c r="H41" s="395">
        <f t="shared" si="4"/>
        <v>0</v>
      </c>
      <c r="I41" s="384">
        <f t="shared" si="2"/>
        <v>1300</v>
      </c>
      <c r="J41" s="415">
        <f t="shared" si="3"/>
        <v>0</v>
      </c>
    </row>
    <row r="42" spans="1:10" s="399" customFormat="1" ht="30" customHeight="1" thickBot="1">
      <c r="A42" s="703"/>
      <c r="B42" s="709"/>
      <c r="C42" s="707"/>
      <c r="D42" s="416" t="s">
        <v>816</v>
      </c>
      <c r="E42" s="409">
        <v>1300</v>
      </c>
      <c r="F42" s="417"/>
      <c r="G42" s="418">
        <f t="shared" si="0"/>
        <v>0</v>
      </c>
      <c r="H42" s="419">
        <f t="shared" si="4"/>
        <v>0</v>
      </c>
      <c r="I42" s="420">
        <f t="shared" si="2"/>
        <v>1300</v>
      </c>
      <c r="J42" s="421">
        <f t="shared" si="3"/>
        <v>0</v>
      </c>
    </row>
    <row r="43" spans="1:10" s="399" customFormat="1" ht="30" customHeight="1" thickBot="1">
      <c r="A43" s="701"/>
      <c r="B43" s="709"/>
      <c r="C43" s="685" t="s">
        <v>811</v>
      </c>
      <c r="D43" s="408" t="s">
        <v>812</v>
      </c>
      <c r="E43" s="409">
        <v>1300</v>
      </c>
      <c r="F43" s="410"/>
      <c r="G43" s="411">
        <f t="shared" si="0"/>
        <v>0</v>
      </c>
      <c r="H43" s="412">
        <f t="shared" si="4"/>
        <v>0</v>
      </c>
      <c r="I43" s="413">
        <f t="shared" si="2"/>
        <v>1300</v>
      </c>
      <c r="J43" s="414">
        <f t="shared" si="3"/>
        <v>0</v>
      </c>
    </row>
    <row r="44" spans="1:10" s="399" customFormat="1" ht="30" customHeight="1" thickBot="1">
      <c r="A44" s="702"/>
      <c r="B44" s="709"/>
      <c r="C44" s="686"/>
      <c r="D44" s="387" t="s">
        <v>813</v>
      </c>
      <c r="E44" s="409">
        <v>1300</v>
      </c>
      <c r="F44" s="400"/>
      <c r="G44" s="394">
        <f t="shared" si="0"/>
        <v>0</v>
      </c>
      <c r="H44" s="395">
        <f t="shared" si="4"/>
        <v>0</v>
      </c>
      <c r="I44" s="384">
        <f t="shared" si="2"/>
        <v>1300</v>
      </c>
      <c r="J44" s="415">
        <f t="shared" si="3"/>
        <v>0</v>
      </c>
    </row>
    <row r="45" spans="1:10" s="399" customFormat="1" ht="30" customHeight="1" thickBot="1">
      <c r="A45" s="702"/>
      <c r="B45" s="709"/>
      <c r="C45" s="686"/>
      <c r="D45" s="387" t="s">
        <v>814</v>
      </c>
      <c r="E45" s="409">
        <v>1300</v>
      </c>
      <c r="F45" s="400"/>
      <c r="G45" s="394">
        <f t="shared" si="0"/>
        <v>0</v>
      </c>
      <c r="H45" s="395">
        <f t="shared" si="4"/>
        <v>0</v>
      </c>
      <c r="I45" s="384">
        <f t="shared" si="2"/>
        <v>1300</v>
      </c>
      <c r="J45" s="415">
        <f t="shared" si="3"/>
        <v>0</v>
      </c>
    </row>
    <row r="46" spans="1:10" s="399" customFormat="1" ht="30" customHeight="1" thickBot="1">
      <c r="A46" s="702"/>
      <c r="B46" s="709"/>
      <c r="C46" s="686"/>
      <c r="D46" s="387" t="s">
        <v>815</v>
      </c>
      <c r="E46" s="409">
        <v>1300</v>
      </c>
      <c r="F46" s="400"/>
      <c r="G46" s="394">
        <f t="shared" si="0"/>
        <v>0</v>
      </c>
      <c r="H46" s="395">
        <f t="shared" si="4"/>
        <v>0</v>
      </c>
      <c r="I46" s="384">
        <f t="shared" si="2"/>
        <v>1300</v>
      </c>
      <c r="J46" s="415">
        <f t="shared" si="3"/>
        <v>0</v>
      </c>
    </row>
    <row r="47" spans="1:10" s="399" customFormat="1" ht="30" customHeight="1" thickBot="1">
      <c r="A47" s="703"/>
      <c r="B47" s="709"/>
      <c r="C47" s="707"/>
      <c r="D47" s="416" t="s">
        <v>816</v>
      </c>
      <c r="E47" s="409">
        <v>1300</v>
      </c>
      <c r="F47" s="417"/>
      <c r="G47" s="418">
        <f t="shared" si="0"/>
        <v>0</v>
      </c>
      <c r="H47" s="419">
        <f t="shared" si="4"/>
        <v>0</v>
      </c>
      <c r="I47" s="420">
        <f t="shared" si="2"/>
        <v>1300</v>
      </c>
      <c r="J47" s="421">
        <f t="shared" si="3"/>
        <v>0</v>
      </c>
    </row>
    <row r="48" spans="1:10" s="399" customFormat="1" ht="30" customHeight="1" thickBot="1">
      <c r="A48" s="701"/>
      <c r="B48" s="709"/>
      <c r="C48" s="685" t="s">
        <v>811</v>
      </c>
      <c r="D48" s="408" t="s">
        <v>812</v>
      </c>
      <c r="E48" s="409">
        <v>1300</v>
      </c>
      <c r="F48" s="410"/>
      <c r="G48" s="411">
        <f t="shared" si="0"/>
        <v>0</v>
      </c>
      <c r="H48" s="412">
        <f t="shared" si="4"/>
        <v>0</v>
      </c>
      <c r="I48" s="413">
        <f t="shared" si="2"/>
        <v>1300</v>
      </c>
      <c r="J48" s="414">
        <f t="shared" si="3"/>
        <v>0</v>
      </c>
    </row>
    <row r="49" spans="1:10" s="399" customFormat="1" ht="30" customHeight="1" thickBot="1">
      <c r="A49" s="702"/>
      <c r="B49" s="709"/>
      <c r="C49" s="686"/>
      <c r="D49" s="387" t="s">
        <v>813</v>
      </c>
      <c r="E49" s="409">
        <v>1300</v>
      </c>
      <c r="F49" s="400"/>
      <c r="G49" s="394">
        <f t="shared" si="0"/>
        <v>0</v>
      </c>
      <c r="H49" s="395">
        <f t="shared" si="4"/>
        <v>0</v>
      </c>
      <c r="I49" s="384">
        <f t="shared" si="2"/>
        <v>1300</v>
      </c>
      <c r="J49" s="415">
        <f t="shared" si="3"/>
        <v>0</v>
      </c>
    </row>
    <row r="50" spans="1:10" s="399" customFormat="1" ht="30" customHeight="1" thickBot="1">
      <c r="A50" s="702"/>
      <c r="B50" s="709"/>
      <c r="C50" s="686"/>
      <c r="D50" s="387" t="s">
        <v>814</v>
      </c>
      <c r="E50" s="409">
        <v>1300</v>
      </c>
      <c r="F50" s="400"/>
      <c r="G50" s="394">
        <f t="shared" si="0"/>
        <v>0</v>
      </c>
      <c r="H50" s="395">
        <f t="shared" si="4"/>
        <v>0</v>
      </c>
      <c r="I50" s="384">
        <f t="shared" si="2"/>
        <v>1300</v>
      </c>
      <c r="J50" s="415">
        <f t="shared" si="3"/>
        <v>0</v>
      </c>
    </row>
    <row r="51" spans="1:10" s="399" customFormat="1" ht="30" customHeight="1" thickBot="1">
      <c r="A51" s="702"/>
      <c r="B51" s="709"/>
      <c r="C51" s="686"/>
      <c r="D51" s="387" t="s">
        <v>815</v>
      </c>
      <c r="E51" s="409">
        <v>1300</v>
      </c>
      <c r="F51" s="400"/>
      <c r="G51" s="394">
        <f t="shared" si="0"/>
        <v>0</v>
      </c>
      <c r="H51" s="395">
        <f t="shared" si="4"/>
        <v>0</v>
      </c>
      <c r="I51" s="384">
        <f t="shared" si="2"/>
        <v>1300</v>
      </c>
      <c r="J51" s="415">
        <f t="shared" si="3"/>
        <v>0</v>
      </c>
    </row>
    <row r="52" spans="1:10" s="399" customFormat="1" ht="30" customHeight="1" thickBot="1">
      <c r="A52" s="703"/>
      <c r="B52" s="710"/>
      <c r="C52" s="707"/>
      <c r="D52" s="416" t="s">
        <v>816</v>
      </c>
      <c r="E52" s="409">
        <v>1300</v>
      </c>
      <c r="F52" s="417"/>
      <c r="G52" s="418">
        <f t="shared" si="0"/>
        <v>0</v>
      </c>
      <c r="H52" s="419">
        <f t="shared" si="4"/>
        <v>0</v>
      </c>
      <c r="I52" s="420">
        <f t="shared" si="2"/>
        <v>1300</v>
      </c>
      <c r="J52" s="421">
        <f t="shared" si="3"/>
        <v>0</v>
      </c>
    </row>
    <row r="53" spans="1:10" s="399" customFormat="1" ht="30" customHeight="1" thickBot="1">
      <c r="A53" s="701"/>
      <c r="B53" s="711" t="s">
        <v>819</v>
      </c>
      <c r="C53" s="685" t="s">
        <v>811</v>
      </c>
      <c r="D53" s="408" t="s">
        <v>812</v>
      </c>
      <c r="E53" s="409">
        <v>1000</v>
      </c>
      <c r="F53" s="410"/>
      <c r="G53" s="411">
        <f t="shared" si="0"/>
        <v>0</v>
      </c>
      <c r="H53" s="412">
        <f t="shared" si="4"/>
        <v>0</v>
      </c>
      <c r="I53" s="413">
        <f t="shared" si="2"/>
        <v>1000</v>
      </c>
      <c r="J53" s="414">
        <f t="shared" si="3"/>
        <v>0</v>
      </c>
    </row>
    <row r="54" spans="1:10" s="399" customFormat="1" ht="30" customHeight="1" thickBot="1">
      <c r="A54" s="702"/>
      <c r="B54" s="712"/>
      <c r="C54" s="686"/>
      <c r="D54" s="387" t="s">
        <v>813</v>
      </c>
      <c r="E54" s="409">
        <v>1000</v>
      </c>
      <c r="F54" s="400"/>
      <c r="G54" s="394">
        <f t="shared" si="0"/>
        <v>0</v>
      </c>
      <c r="H54" s="395">
        <f t="shared" si="4"/>
        <v>0</v>
      </c>
      <c r="I54" s="384">
        <f t="shared" si="2"/>
        <v>1000</v>
      </c>
      <c r="J54" s="415">
        <f t="shared" si="3"/>
        <v>0</v>
      </c>
    </row>
    <row r="55" spans="1:10" s="399" customFormat="1" ht="30" customHeight="1" thickBot="1">
      <c r="A55" s="702"/>
      <c r="B55" s="712"/>
      <c r="C55" s="686"/>
      <c r="D55" s="387" t="s">
        <v>814</v>
      </c>
      <c r="E55" s="409">
        <v>1000</v>
      </c>
      <c r="F55" s="400"/>
      <c r="G55" s="394">
        <f t="shared" si="0"/>
        <v>0</v>
      </c>
      <c r="H55" s="395">
        <f t="shared" si="4"/>
        <v>0</v>
      </c>
      <c r="I55" s="384">
        <f t="shared" si="2"/>
        <v>1000</v>
      </c>
      <c r="J55" s="415">
        <f t="shared" si="3"/>
        <v>0</v>
      </c>
    </row>
    <row r="56" spans="1:10" s="399" customFormat="1" ht="30" customHeight="1" thickBot="1">
      <c r="A56" s="702"/>
      <c r="B56" s="712"/>
      <c r="C56" s="686"/>
      <c r="D56" s="387" t="s">
        <v>815</v>
      </c>
      <c r="E56" s="409">
        <v>1000</v>
      </c>
      <c r="F56" s="400"/>
      <c r="G56" s="394">
        <f t="shared" si="0"/>
        <v>0</v>
      </c>
      <c r="H56" s="395">
        <f t="shared" si="4"/>
        <v>0</v>
      </c>
      <c r="I56" s="384">
        <f t="shared" si="2"/>
        <v>1000</v>
      </c>
      <c r="J56" s="415">
        <f t="shared" si="3"/>
        <v>0</v>
      </c>
    </row>
    <row r="57" spans="1:10" s="399" customFormat="1" ht="30" customHeight="1" thickBot="1">
      <c r="A57" s="703"/>
      <c r="B57" s="712"/>
      <c r="C57" s="707"/>
      <c r="D57" s="416" t="s">
        <v>816</v>
      </c>
      <c r="E57" s="409">
        <v>1000</v>
      </c>
      <c r="F57" s="417"/>
      <c r="G57" s="418">
        <f t="shared" si="0"/>
        <v>0</v>
      </c>
      <c r="H57" s="419">
        <f t="shared" si="4"/>
        <v>0</v>
      </c>
      <c r="I57" s="420">
        <f t="shared" si="2"/>
        <v>1000</v>
      </c>
      <c r="J57" s="421">
        <f t="shared" si="3"/>
        <v>0</v>
      </c>
    </row>
    <row r="58" spans="1:10" s="399" customFormat="1" ht="30" customHeight="1" thickBot="1">
      <c r="A58" s="701"/>
      <c r="B58" s="712"/>
      <c r="C58" s="685" t="s">
        <v>811</v>
      </c>
      <c r="D58" s="408" t="s">
        <v>812</v>
      </c>
      <c r="E58" s="409">
        <v>1000</v>
      </c>
      <c r="F58" s="410"/>
      <c r="G58" s="411">
        <f t="shared" si="0"/>
        <v>0</v>
      </c>
      <c r="H58" s="412">
        <f t="shared" si="4"/>
        <v>0</v>
      </c>
      <c r="I58" s="413">
        <f t="shared" si="2"/>
        <v>1000</v>
      </c>
      <c r="J58" s="414">
        <f t="shared" si="3"/>
        <v>0</v>
      </c>
    </row>
    <row r="59" spans="1:10" s="399" customFormat="1" ht="30" customHeight="1" thickBot="1">
      <c r="A59" s="702"/>
      <c r="B59" s="712"/>
      <c r="C59" s="686"/>
      <c r="D59" s="387" t="s">
        <v>813</v>
      </c>
      <c r="E59" s="409">
        <v>1000</v>
      </c>
      <c r="F59" s="400"/>
      <c r="G59" s="394">
        <f t="shared" si="0"/>
        <v>0</v>
      </c>
      <c r="H59" s="395">
        <f t="shared" si="4"/>
        <v>0</v>
      </c>
      <c r="I59" s="384">
        <f t="shared" si="2"/>
        <v>1000</v>
      </c>
      <c r="J59" s="415">
        <f t="shared" si="3"/>
        <v>0</v>
      </c>
    </row>
    <row r="60" spans="1:10" s="399" customFormat="1" ht="30" customHeight="1" thickBot="1">
      <c r="A60" s="702"/>
      <c r="B60" s="712"/>
      <c r="C60" s="686"/>
      <c r="D60" s="387" t="s">
        <v>814</v>
      </c>
      <c r="E60" s="409">
        <v>1000</v>
      </c>
      <c r="F60" s="400"/>
      <c r="G60" s="394">
        <f t="shared" si="0"/>
        <v>0</v>
      </c>
      <c r="H60" s="395">
        <f t="shared" si="4"/>
        <v>0</v>
      </c>
      <c r="I60" s="384">
        <f t="shared" si="2"/>
        <v>1000</v>
      </c>
      <c r="J60" s="415">
        <f t="shared" si="3"/>
        <v>0</v>
      </c>
    </row>
    <row r="61" spans="1:10" s="399" customFormat="1" ht="30" customHeight="1" thickBot="1">
      <c r="A61" s="702"/>
      <c r="B61" s="712"/>
      <c r="C61" s="686"/>
      <c r="D61" s="387" t="s">
        <v>815</v>
      </c>
      <c r="E61" s="409">
        <v>1000</v>
      </c>
      <c r="F61" s="400"/>
      <c r="G61" s="394">
        <f t="shared" si="0"/>
        <v>0</v>
      </c>
      <c r="H61" s="395">
        <f t="shared" si="4"/>
        <v>0</v>
      </c>
      <c r="I61" s="384">
        <f t="shared" si="2"/>
        <v>1000</v>
      </c>
      <c r="J61" s="415">
        <f t="shared" si="3"/>
        <v>0</v>
      </c>
    </row>
    <row r="62" spans="1:10" s="399" customFormat="1" ht="30" customHeight="1" thickBot="1">
      <c r="A62" s="703"/>
      <c r="B62" s="712"/>
      <c r="C62" s="707"/>
      <c r="D62" s="416" t="s">
        <v>816</v>
      </c>
      <c r="E62" s="409">
        <v>1000</v>
      </c>
      <c r="F62" s="417"/>
      <c r="G62" s="418">
        <f t="shared" si="0"/>
        <v>0</v>
      </c>
      <c r="H62" s="419">
        <f t="shared" si="4"/>
        <v>0</v>
      </c>
      <c r="I62" s="420">
        <f t="shared" si="2"/>
        <v>1000</v>
      </c>
      <c r="J62" s="421">
        <f t="shared" si="3"/>
        <v>0</v>
      </c>
    </row>
    <row r="63" spans="1:10" s="399" customFormat="1" ht="30" customHeight="1" thickBot="1">
      <c r="A63" s="701"/>
      <c r="B63" s="712"/>
      <c r="C63" s="685" t="s">
        <v>811</v>
      </c>
      <c r="D63" s="408" t="s">
        <v>812</v>
      </c>
      <c r="E63" s="409">
        <v>1000</v>
      </c>
      <c r="F63" s="410"/>
      <c r="G63" s="411">
        <f t="shared" si="0"/>
        <v>0</v>
      </c>
      <c r="H63" s="412">
        <f t="shared" si="4"/>
        <v>0</v>
      </c>
      <c r="I63" s="413">
        <f t="shared" si="2"/>
        <v>1000</v>
      </c>
      <c r="J63" s="414">
        <f t="shared" si="3"/>
        <v>0</v>
      </c>
    </row>
    <row r="64" spans="1:10" s="399" customFormat="1" ht="30" customHeight="1" thickBot="1">
      <c r="A64" s="702"/>
      <c r="B64" s="712"/>
      <c r="C64" s="686"/>
      <c r="D64" s="387" t="s">
        <v>813</v>
      </c>
      <c r="E64" s="409">
        <v>1000</v>
      </c>
      <c r="F64" s="400"/>
      <c r="G64" s="394">
        <f t="shared" si="0"/>
        <v>0</v>
      </c>
      <c r="H64" s="395">
        <f t="shared" si="4"/>
        <v>0</v>
      </c>
      <c r="I64" s="384">
        <f t="shared" si="2"/>
        <v>1000</v>
      </c>
      <c r="J64" s="415">
        <f t="shared" si="3"/>
        <v>0</v>
      </c>
    </row>
    <row r="65" spans="1:10" s="399" customFormat="1" ht="30" customHeight="1" thickBot="1">
      <c r="A65" s="702"/>
      <c r="B65" s="712"/>
      <c r="C65" s="686"/>
      <c r="D65" s="387" t="s">
        <v>814</v>
      </c>
      <c r="E65" s="409">
        <v>1000</v>
      </c>
      <c r="F65" s="400"/>
      <c r="G65" s="394">
        <f t="shared" si="0"/>
        <v>0</v>
      </c>
      <c r="H65" s="395">
        <f t="shared" si="4"/>
        <v>0</v>
      </c>
      <c r="I65" s="384">
        <f t="shared" si="2"/>
        <v>1000</v>
      </c>
      <c r="J65" s="415">
        <f t="shared" si="3"/>
        <v>0</v>
      </c>
    </row>
    <row r="66" spans="1:10" s="399" customFormat="1" ht="30" customHeight="1" thickBot="1">
      <c r="A66" s="702"/>
      <c r="B66" s="712"/>
      <c r="C66" s="686"/>
      <c r="D66" s="387" t="s">
        <v>815</v>
      </c>
      <c r="E66" s="409">
        <v>1000</v>
      </c>
      <c r="F66" s="400"/>
      <c r="G66" s="394">
        <f t="shared" si="0"/>
        <v>0</v>
      </c>
      <c r="H66" s="395">
        <f t="shared" si="4"/>
        <v>0</v>
      </c>
      <c r="I66" s="384">
        <f t="shared" si="2"/>
        <v>1000</v>
      </c>
      <c r="J66" s="415">
        <f t="shared" si="3"/>
        <v>0</v>
      </c>
    </row>
    <row r="67" spans="1:10" s="399" customFormat="1" ht="30" customHeight="1" thickBot="1">
      <c r="A67" s="703"/>
      <c r="B67" s="712"/>
      <c r="C67" s="707"/>
      <c r="D67" s="416" t="s">
        <v>816</v>
      </c>
      <c r="E67" s="409">
        <v>1000</v>
      </c>
      <c r="F67" s="417"/>
      <c r="G67" s="418">
        <f t="shared" si="0"/>
        <v>0</v>
      </c>
      <c r="H67" s="419">
        <f t="shared" si="4"/>
        <v>0</v>
      </c>
      <c r="I67" s="420">
        <f t="shared" si="2"/>
        <v>1000</v>
      </c>
      <c r="J67" s="421">
        <f t="shared" si="3"/>
        <v>0</v>
      </c>
    </row>
    <row r="68" spans="1:10" s="399" customFormat="1" ht="30" customHeight="1" thickBot="1">
      <c r="A68" s="701"/>
      <c r="B68" s="712"/>
      <c r="C68" s="685" t="s">
        <v>811</v>
      </c>
      <c r="D68" s="408" t="s">
        <v>812</v>
      </c>
      <c r="E68" s="409">
        <v>1000</v>
      </c>
      <c r="F68" s="410"/>
      <c r="G68" s="411">
        <f t="shared" si="0"/>
        <v>0</v>
      </c>
      <c r="H68" s="412">
        <f t="shared" si="4"/>
        <v>0</v>
      </c>
      <c r="I68" s="413">
        <f t="shared" si="2"/>
        <v>1000</v>
      </c>
      <c r="J68" s="414">
        <f t="shared" si="3"/>
        <v>0</v>
      </c>
    </row>
    <row r="69" spans="1:10" s="399" customFormat="1" ht="30" customHeight="1" thickBot="1">
      <c r="A69" s="702"/>
      <c r="B69" s="712"/>
      <c r="C69" s="686"/>
      <c r="D69" s="387" t="s">
        <v>813</v>
      </c>
      <c r="E69" s="409">
        <v>1000</v>
      </c>
      <c r="F69" s="400"/>
      <c r="G69" s="394">
        <f t="shared" si="0"/>
        <v>0</v>
      </c>
      <c r="H69" s="395">
        <f t="shared" si="4"/>
        <v>0</v>
      </c>
      <c r="I69" s="384">
        <f t="shared" si="2"/>
        <v>1000</v>
      </c>
      <c r="J69" s="415">
        <f t="shared" si="3"/>
        <v>0</v>
      </c>
    </row>
    <row r="70" spans="1:10" s="399" customFormat="1" ht="30" customHeight="1" thickBot="1">
      <c r="A70" s="702"/>
      <c r="B70" s="712"/>
      <c r="C70" s="686"/>
      <c r="D70" s="387" t="s">
        <v>814</v>
      </c>
      <c r="E70" s="409">
        <v>1000</v>
      </c>
      <c r="F70" s="400"/>
      <c r="G70" s="394">
        <f t="shared" si="0"/>
        <v>0</v>
      </c>
      <c r="H70" s="395">
        <f t="shared" si="4"/>
        <v>0</v>
      </c>
      <c r="I70" s="384">
        <f t="shared" si="2"/>
        <v>1000</v>
      </c>
      <c r="J70" s="415">
        <f t="shared" si="3"/>
        <v>0</v>
      </c>
    </row>
    <row r="71" spans="1:10" s="399" customFormat="1" ht="30" customHeight="1" thickBot="1">
      <c r="A71" s="702"/>
      <c r="B71" s="712"/>
      <c r="C71" s="686"/>
      <c r="D71" s="387" t="s">
        <v>815</v>
      </c>
      <c r="E71" s="409">
        <v>1000</v>
      </c>
      <c r="F71" s="400"/>
      <c r="G71" s="394">
        <f t="shared" si="0"/>
        <v>0</v>
      </c>
      <c r="H71" s="395">
        <f t="shared" si="4"/>
        <v>0</v>
      </c>
      <c r="I71" s="384">
        <f t="shared" si="2"/>
        <v>1000</v>
      </c>
      <c r="J71" s="415">
        <f t="shared" si="3"/>
        <v>0</v>
      </c>
    </row>
    <row r="72" spans="1:10" s="399" customFormat="1" ht="30" customHeight="1" thickBot="1">
      <c r="A72" s="703"/>
      <c r="B72" s="713"/>
      <c r="C72" s="707"/>
      <c r="D72" s="416" t="s">
        <v>816</v>
      </c>
      <c r="E72" s="422">
        <v>1000</v>
      </c>
      <c r="F72" s="417"/>
      <c r="G72" s="418">
        <f t="shared" ref="G72:G135" si="5">F72*E72</f>
        <v>0</v>
      </c>
      <c r="H72" s="419">
        <f t="shared" ref="H72:H103" si="6">$D$6</f>
        <v>0</v>
      </c>
      <c r="I72" s="420">
        <f t="shared" si="2"/>
        <v>1000</v>
      </c>
      <c r="J72" s="421">
        <f t="shared" si="3"/>
        <v>0</v>
      </c>
    </row>
    <row r="73" spans="1:10" s="399" customFormat="1" ht="30" customHeight="1" thickBot="1">
      <c r="A73" s="701"/>
      <c r="B73" s="714" t="s">
        <v>820</v>
      </c>
      <c r="C73" s="685" t="s">
        <v>811</v>
      </c>
      <c r="D73" s="408" t="s">
        <v>812</v>
      </c>
      <c r="E73" s="409">
        <v>1000</v>
      </c>
      <c r="F73" s="410"/>
      <c r="G73" s="411">
        <f t="shared" si="5"/>
        <v>0</v>
      </c>
      <c r="H73" s="412">
        <f t="shared" si="6"/>
        <v>0</v>
      </c>
      <c r="I73" s="413">
        <f t="shared" ref="I73:I136" si="7">SUM(E73,-PRODUCT(E73,H73))</f>
        <v>1000</v>
      </c>
      <c r="J73" s="414">
        <f t="shared" ref="J73:J136" si="8">F73*I73</f>
        <v>0</v>
      </c>
    </row>
    <row r="74" spans="1:10" s="399" customFormat="1" ht="30" customHeight="1" thickBot="1">
      <c r="A74" s="702"/>
      <c r="B74" s="715"/>
      <c r="C74" s="686"/>
      <c r="D74" s="387" t="s">
        <v>813</v>
      </c>
      <c r="E74" s="409">
        <v>1000</v>
      </c>
      <c r="F74" s="400"/>
      <c r="G74" s="394">
        <f t="shared" si="5"/>
        <v>0</v>
      </c>
      <c r="H74" s="395">
        <f t="shared" si="6"/>
        <v>0</v>
      </c>
      <c r="I74" s="384">
        <f t="shared" si="7"/>
        <v>1000</v>
      </c>
      <c r="J74" s="415">
        <f t="shared" si="8"/>
        <v>0</v>
      </c>
    </row>
    <row r="75" spans="1:10" s="399" customFormat="1" ht="30" customHeight="1" thickBot="1">
      <c r="A75" s="702"/>
      <c r="B75" s="715"/>
      <c r="C75" s="686"/>
      <c r="D75" s="387" t="s">
        <v>814</v>
      </c>
      <c r="E75" s="409">
        <v>1000</v>
      </c>
      <c r="F75" s="400"/>
      <c r="G75" s="394">
        <f t="shared" si="5"/>
        <v>0</v>
      </c>
      <c r="H75" s="395">
        <f t="shared" si="6"/>
        <v>0</v>
      </c>
      <c r="I75" s="384">
        <f t="shared" si="7"/>
        <v>1000</v>
      </c>
      <c r="J75" s="415">
        <f t="shared" si="8"/>
        <v>0</v>
      </c>
    </row>
    <row r="76" spans="1:10" s="399" customFormat="1" ht="30" customHeight="1" thickBot="1">
      <c r="A76" s="702"/>
      <c r="B76" s="715"/>
      <c r="C76" s="686"/>
      <c r="D76" s="387" t="s">
        <v>815</v>
      </c>
      <c r="E76" s="409">
        <v>1000</v>
      </c>
      <c r="F76" s="400"/>
      <c r="G76" s="394">
        <f t="shared" si="5"/>
        <v>0</v>
      </c>
      <c r="H76" s="395">
        <f t="shared" si="6"/>
        <v>0</v>
      </c>
      <c r="I76" s="384">
        <f t="shared" si="7"/>
        <v>1000</v>
      </c>
      <c r="J76" s="415">
        <f t="shared" si="8"/>
        <v>0</v>
      </c>
    </row>
    <row r="77" spans="1:10" s="399" customFormat="1" ht="30" customHeight="1" thickBot="1">
      <c r="A77" s="703"/>
      <c r="B77" s="715"/>
      <c r="C77" s="707"/>
      <c r="D77" s="416" t="s">
        <v>816</v>
      </c>
      <c r="E77" s="409">
        <v>1000</v>
      </c>
      <c r="F77" s="417"/>
      <c r="G77" s="418">
        <f t="shared" si="5"/>
        <v>0</v>
      </c>
      <c r="H77" s="419">
        <f t="shared" si="6"/>
        <v>0</v>
      </c>
      <c r="I77" s="420">
        <f t="shared" si="7"/>
        <v>1000</v>
      </c>
      <c r="J77" s="421">
        <f t="shared" si="8"/>
        <v>0</v>
      </c>
    </row>
    <row r="78" spans="1:10" s="399" customFormat="1" ht="30" customHeight="1" thickBot="1">
      <c r="A78" s="701"/>
      <c r="B78" s="715"/>
      <c r="C78" s="685" t="s">
        <v>811</v>
      </c>
      <c r="D78" s="408" t="s">
        <v>812</v>
      </c>
      <c r="E78" s="409">
        <v>1000</v>
      </c>
      <c r="F78" s="410"/>
      <c r="G78" s="411">
        <f t="shared" si="5"/>
        <v>0</v>
      </c>
      <c r="H78" s="412">
        <f t="shared" si="6"/>
        <v>0</v>
      </c>
      <c r="I78" s="413">
        <f t="shared" si="7"/>
        <v>1000</v>
      </c>
      <c r="J78" s="414">
        <f t="shared" si="8"/>
        <v>0</v>
      </c>
    </row>
    <row r="79" spans="1:10" s="399" customFormat="1" ht="30" customHeight="1" thickBot="1">
      <c r="A79" s="702"/>
      <c r="B79" s="715"/>
      <c r="C79" s="686"/>
      <c r="D79" s="387" t="s">
        <v>813</v>
      </c>
      <c r="E79" s="409">
        <v>1000</v>
      </c>
      <c r="F79" s="400"/>
      <c r="G79" s="394">
        <f t="shared" si="5"/>
        <v>0</v>
      </c>
      <c r="H79" s="395">
        <f t="shared" si="6"/>
        <v>0</v>
      </c>
      <c r="I79" s="384">
        <f t="shared" si="7"/>
        <v>1000</v>
      </c>
      <c r="J79" s="415">
        <f t="shared" si="8"/>
        <v>0</v>
      </c>
    </row>
    <row r="80" spans="1:10" s="399" customFormat="1" ht="30" customHeight="1" thickBot="1">
      <c r="A80" s="702"/>
      <c r="B80" s="715"/>
      <c r="C80" s="686"/>
      <c r="D80" s="387" t="s">
        <v>814</v>
      </c>
      <c r="E80" s="409">
        <v>1000</v>
      </c>
      <c r="F80" s="400"/>
      <c r="G80" s="394">
        <f t="shared" si="5"/>
        <v>0</v>
      </c>
      <c r="H80" s="395">
        <f t="shared" si="6"/>
        <v>0</v>
      </c>
      <c r="I80" s="384">
        <f t="shared" si="7"/>
        <v>1000</v>
      </c>
      <c r="J80" s="415">
        <f t="shared" si="8"/>
        <v>0</v>
      </c>
    </row>
    <row r="81" spans="1:10" s="399" customFormat="1" ht="30" customHeight="1" thickBot="1">
      <c r="A81" s="702"/>
      <c r="B81" s="715"/>
      <c r="C81" s="686"/>
      <c r="D81" s="387" t="s">
        <v>815</v>
      </c>
      <c r="E81" s="409">
        <v>1000</v>
      </c>
      <c r="F81" s="400"/>
      <c r="G81" s="394">
        <f t="shared" si="5"/>
        <v>0</v>
      </c>
      <c r="H81" s="395">
        <f t="shared" si="6"/>
        <v>0</v>
      </c>
      <c r="I81" s="384">
        <f t="shared" si="7"/>
        <v>1000</v>
      </c>
      <c r="J81" s="415">
        <f t="shared" si="8"/>
        <v>0</v>
      </c>
    </row>
    <row r="82" spans="1:10" s="399" customFormat="1" ht="30" customHeight="1" thickBot="1">
      <c r="A82" s="703"/>
      <c r="B82" s="715"/>
      <c r="C82" s="707"/>
      <c r="D82" s="416" t="s">
        <v>816</v>
      </c>
      <c r="E82" s="409">
        <v>1000</v>
      </c>
      <c r="F82" s="417"/>
      <c r="G82" s="418">
        <f t="shared" si="5"/>
        <v>0</v>
      </c>
      <c r="H82" s="419">
        <f t="shared" si="6"/>
        <v>0</v>
      </c>
      <c r="I82" s="420">
        <f t="shared" si="7"/>
        <v>1000</v>
      </c>
      <c r="J82" s="421">
        <f t="shared" si="8"/>
        <v>0</v>
      </c>
    </row>
    <row r="83" spans="1:10" s="399" customFormat="1" ht="30" customHeight="1" thickBot="1">
      <c r="A83" s="701"/>
      <c r="B83" s="715"/>
      <c r="C83" s="685" t="s">
        <v>811</v>
      </c>
      <c r="D83" s="408" t="s">
        <v>812</v>
      </c>
      <c r="E83" s="409">
        <v>1000</v>
      </c>
      <c r="F83" s="410"/>
      <c r="G83" s="411">
        <f t="shared" si="5"/>
        <v>0</v>
      </c>
      <c r="H83" s="412">
        <f t="shared" si="6"/>
        <v>0</v>
      </c>
      <c r="I83" s="413">
        <f t="shared" si="7"/>
        <v>1000</v>
      </c>
      <c r="J83" s="414">
        <f t="shared" si="8"/>
        <v>0</v>
      </c>
    </row>
    <row r="84" spans="1:10" s="399" customFormat="1" ht="30" customHeight="1" thickBot="1">
      <c r="A84" s="702"/>
      <c r="B84" s="715"/>
      <c r="C84" s="686"/>
      <c r="D84" s="387" t="s">
        <v>813</v>
      </c>
      <c r="E84" s="409">
        <v>1000</v>
      </c>
      <c r="F84" s="400"/>
      <c r="G84" s="394">
        <f t="shared" si="5"/>
        <v>0</v>
      </c>
      <c r="H84" s="395">
        <f t="shared" si="6"/>
        <v>0</v>
      </c>
      <c r="I84" s="384">
        <f t="shared" si="7"/>
        <v>1000</v>
      </c>
      <c r="J84" s="415">
        <f t="shared" si="8"/>
        <v>0</v>
      </c>
    </row>
    <row r="85" spans="1:10" s="399" customFormat="1" ht="30" customHeight="1" thickBot="1">
      <c r="A85" s="702"/>
      <c r="B85" s="715"/>
      <c r="C85" s="686"/>
      <c r="D85" s="387" t="s">
        <v>814</v>
      </c>
      <c r="E85" s="409">
        <v>1000</v>
      </c>
      <c r="F85" s="400"/>
      <c r="G85" s="394">
        <f t="shared" si="5"/>
        <v>0</v>
      </c>
      <c r="H85" s="395">
        <f t="shared" si="6"/>
        <v>0</v>
      </c>
      <c r="I85" s="384">
        <f t="shared" si="7"/>
        <v>1000</v>
      </c>
      <c r="J85" s="415">
        <f t="shared" si="8"/>
        <v>0</v>
      </c>
    </row>
    <row r="86" spans="1:10" s="399" customFormat="1" ht="30" customHeight="1" thickBot="1">
      <c r="A86" s="702"/>
      <c r="B86" s="715"/>
      <c r="C86" s="686"/>
      <c r="D86" s="387" t="s">
        <v>815</v>
      </c>
      <c r="E86" s="409">
        <v>1000</v>
      </c>
      <c r="F86" s="400"/>
      <c r="G86" s="394">
        <f t="shared" si="5"/>
        <v>0</v>
      </c>
      <c r="H86" s="395">
        <f t="shared" si="6"/>
        <v>0</v>
      </c>
      <c r="I86" s="384">
        <f t="shared" si="7"/>
        <v>1000</v>
      </c>
      <c r="J86" s="415">
        <f t="shared" si="8"/>
        <v>0</v>
      </c>
    </row>
    <row r="87" spans="1:10" s="399" customFormat="1" ht="30" customHeight="1" thickBot="1">
      <c r="A87" s="703"/>
      <c r="B87" s="715"/>
      <c r="C87" s="707"/>
      <c r="D87" s="416" t="s">
        <v>816</v>
      </c>
      <c r="E87" s="409">
        <v>1000</v>
      </c>
      <c r="F87" s="417"/>
      <c r="G87" s="418">
        <f t="shared" si="5"/>
        <v>0</v>
      </c>
      <c r="H87" s="419">
        <f t="shared" si="6"/>
        <v>0</v>
      </c>
      <c r="I87" s="420">
        <f t="shared" si="7"/>
        <v>1000</v>
      </c>
      <c r="J87" s="421">
        <f t="shared" si="8"/>
        <v>0</v>
      </c>
    </row>
    <row r="88" spans="1:10" s="399" customFormat="1" ht="30" customHeight="1" thickBot="1">
      <c r="A88" s="701"/>
      <c r="B88" s="715"/>
      <c r="C88" s="685" t="s">
        <v>811</v>
      </c>
      <c r="D88" s="408" t="s">
        <v>812</v>
      </c>
      <c r="E88" s="409">
        <v>1000</v>
      </c>
      <c r="F88" s="410"/>
      <c r="G88" s="411">
        <f t="shared" si="5"/>
        <v>0</v>
      </c>
      <c r="H88" s="412">
        <f t="shared" si="6"/>
        <v>0</v>
      </c>
      <c r="I88" s="413">
        <f t="shared" si="7"/>
        <v>1000</v>
      </c>
      <c r="J88" s="414">
        <f t="shared" si="8"/>
        <v>0</v>
      </c>
    </row>
    <row r="89" spans="1:10" s="399" customFormat="1" ht="30" customHeight="1" thickBot="1">
      <c r="A89" s="702"/>
      <c r="B89" s="715"/>
      <c r="C89" s="686"/>
      <c r="D89" s="387" t="s">
        <v>813</v>
      </c>
      <c r="E89" s="409">
        <v>1000</v>
      </c>
      <c r="F89" s="400"/>
      <c r="G89" s="394">
        <f t="shared" si="5"/>
        <v>0</v>
      </c>
      <c r="H89" s="395">
        <f t="shared" si="6"/>
        <v>0</v>
      </c>
      <c r="I89" s="384">
        <f t="shared" si="7"/>
        <v>1000</v>
      </c>
      <c r="J89" s="415">
        <f t="shared" si="8"/>
        <v>0</v>
      </c>
    </row>
    <row r="90" spans="1:10" s="399" customFormat="1" ht="30" customHeight="1" thickBot="1">
      <c r="A90" s="702"/>
      <c r="B90" s="715"/>
      <c r="C90" s="686"/>
      <c r="D90" s="387" t="s">
        <v>814</v>
      </c>
      <c r="E90" s="409">
        <v>1000</v>
      </c>
      <c r="F90" s="400"/>
      <c r="G90" s="394">
        <f t="shared" si="5"/>
        <v>0</v>
      </c>
      <c r="H90" s="395">
        <f t="shared" si="6"/>
        <v>0</v>
      </c>
      <c r="I90" s="384">
        <f t="shared" si="7"/>
        <v>1000</v>
      </c>
      <c r="J90" s="415">
        <f t="shared" si="8"/>
        <v>0</v>
      </c>
    </row>
    <row r="91" spans="1:10" s="399" customFormat="1" ht="30" customHeight="1" thickBot="1">
      <c r="A91" s="702"/>
      <c r="B91" s="715"/>
      <c r="C91" s="686"/>
      <c r="D91" s="387" t="s">
        <v>815</v>
      </c>
      <c r="E91" s="409">
        <v>1000</v>
      </c>
      <c r="F91" s="400"/>
      <c r="G91" s="394">
        <f t="shared" si="5"/>
        <v>0</v>
      </c>
      <c r="H91" s="395">
        <f t="shared" si="6"/>
        <v>0</v>
      </c>
      <c r="I91" s="384">
        <f t="shared" si="7"/>
        <v>1000</v>
      </c>
      <c r="J91" s="415">
        <f t="shared" si="8"/>
        <v>0</v>
      </c>
    </row>
    <row r="92" spans="1:10" s="399" customFormat="1" ht="30" customHeight="1" thickBot="1">
      <c r="A92" s="703"/>
      <c r="B92" s="716"/>
      <c r="C92" s="707"/>
      <c r="D92" s="416" t="s">
        <v>816</v>
      </c>
      <c r="E92" s="422">
        <v>1000</v>
      </c>
      <c r="F92" s="417"/>
      <c r="G92" s="394">
        <f t="shared" si="5"/>
        <v>0</v>
      </c>
      <c r="H92" s="419">
        <f t="shared" si="6"/>
        <v>0</v>
      </c>
      <c r="I92" s="420">
        <f t="shared" si="7"/>
        <v>1000</v>
      </c>
      <c r="J92" s="421">
        <f t="shared" si="8"/>
        <v>0</v>
      </c>
    </row>
    <row r="93" spans="1:10" s="399" customFormat="1" ht="30" customHeight="1" thickBot="1">
      <c r="A93" s="701"/>
      <c r="B93" s="717" t="s">
        <v>821</v>
      </c>
      <c r="C93" s="685" t="s">
        <v>811</v>
      </c>
      <c r="D93" s="408" t="s">
        <v>812</v>
      </c>
      <c r="E93" s="409">
        <v>1600</v>
      </c>
      <c r="F93" s="410"/>
      <c r="G93" s="411">
        <f t="shared" si="5"/>
        <v>0</v>
      </c>
      <c r="H93" s="412">
        <f t="shared" si="6"/>
        <v>0</v>
      </c>
      <c r="I93" s="413">
        <f t="shared" si="7"/>
        <v>1600</v>
      </c>
      <c r="J93" s="414">
        <f t="shared" si="8"/>
        <v>0</v>
      </c>
    </row>
    <row r="94" spans="1:10" s="399" customFormat="1" ht="30" customHeight="1" thickBot="1">
      <c r="A94" s="702"/>
      <c r="B94" s="718"/>
      <c r="C94" s="686"/>
      <c r="D94" s="387" t="s">
        <v>813</v>
      </c>
      <c r="E94" s="409">
        <v>1600</v>
      </c>
      <c r="F94" s="400"/>
      <c r="G94" s="394">
        <f t="shared" si="5"/>
        <v>0</v>
      </c>
      <c r="H94" s="395">
        <f t="shared" si="6"/>
        <v>0</v>
      </c>
      <c r="I94" s="384">
        <f t="shared" si="7"/>
        <v>1600</v>
      </c>
      <c r="J94" s="415">
        <f t="shared" si="8"/>
        <v>0</v>
      </c>
    </row>
    <row r="95" spans="1:10" s="399" customFormat="1" ht="30" customHeight="1" thickBot="1">
      <c r="A95" s="702"/>
      <c r="B95" s="718"/>
      <c r="C95" s="686"/>
      <c r="D95" s="387" t="s">
        <v>814</v>
      </c>
      <c r="E95" s="409">
        <v>1600</v>
      </c>
      <c r="F95" s="400"/>
      <c r="G95" s="394">
        <f t="shared" si="5"/>
        <v>0</v>
      </c>
      <c r="H95" s="395">
        <f t="shared" si="6"/>
        <v>0</v>
      </c>
      <c r="I95" s="384">
        <f t="shared" si="7"/>
        <v>1600</v>
      </c>
      <c r="J95" s="415">
        <f t="shared" si="8"/>
        <v>0</v>
      </c>
    </row>
    <row r="96" spans="1:10" s="399" customFormat="1" ht="30" customHeight="1" thickBot="1">
      <c r="A96" s="702"/>
      <c r="B96" s="718"/>
      <c r="C96" s="686"/>
      <c r="D96" s="387" t="s">
        <v>815</v>
      </c>
      <c r="E96" s="409">
        <v>1600</v>
      </c>
      <c r="F96" s="400"/>
      <c r="G96" s="394">
        <f t="shared" si="5"/>
        <v>0</v>
      </c>
      <c r="H96" s="395">
        <f t="shared" si="6"/>
        <v>0</v>
      </c>
      <c r="I96" s="384">
        <f t="shared" si="7"/>
        <v>1600</v>
      </c>
      <c r="J96" s="415">
        <f t="shared" si="8"/>
        <v>0</v>
      </c>
    </row>
    <row r="97" spans="1:10" s="399" customFormat="1" ht="30" customHeight="1" thickBot="1">
      <c r="A97" s="703"/>
      <c r="B97" s="718"/>
      <c r="C97" s="707"/>
      <c r="D97" s="416" t="s">
        <v>816</v>
      </c>
      <c r="E97" s="409">
        <v>1600</v>
      </c>
      <c r="F97" s="417"/>
      <c r="G97" s="418">
        <f t="shared" si="5"/>
        <v>0</v>
      </c>
      <c r="H97" s="419">
        <f t="shared" si="6"/>
        <v>0</v>
      </c>
      <c r="I97" s="420">
        <f t="shared" si="7"/>
        <v>1600</v>
      </c>
      <c r="J97" s="421">
        <f t="shared" si="8"/>
        <v>0</v>
      </c>
    </row>
    <row r="98" spans="1:10" s="399" customFormat="1" ht="30" customHeight="1" thickBot="1">
      <c r="A98" s="701"/>
      <c r="B98" s="718"/>
      <c r="C98" s="685" t="s">
        <v>811</v>
      </c>
      <c r="D98" s="408" t="s">
        <v>812</v>
      </c>
      <c r="E98" s="409">
        <v>1600</v>
      </c>
      <c r="F98" s="410"/>
      <c r="G98" s="411">
        <f t="shared" si="5"/>
        <v>0</v>
      </c>
      <c r="H98" s="412">
        <f t="shared" si="6"/>
        <v>0</v>
      </c>
      <c r="I98" s="413">
        <f t="shared" si="7"/>
        <v>1600</v>
      </c>
      <c r="J98" s="414">
        <f t="shared" si="8"/>
        <v>0</v>
      </c>
    </row>
    <row r="99" spans="1:10" s="399" customFormat="1" ht="30" customHeight="1" thickBot="1">
      <c r="A99" s="702"/>
      <c r="B99" s="718"/>
      <c r="C99" s="686"/>
      <c r="D99" s="387" t="s">
        <v>813</v>
      </c>
      <c r="E99" s="409">
        <v>1600</v>
      </c>
      <c r="F99" s="400"/>
      <c r="G99" s="394">
        <f t="shared" si="5"/>
        <v>0</v>
      </c>
      <c r="H99" s="395">
        <f t="shared" si="6"/>
        <v>0</v>
      </c>
      <c r="I99" s="384">
        <f t="shared" si="7"/>
        <v>1600</v>
      </c>
      <c r="J99" s="415">
        <f t="shared" si="8"/>
        <v>0</v>
      </c>
    </row>
    <row r="100" spans="1:10" s="399" customFormat="1" ht="30" customHeight="1" thickBot="1">
      <c r="A100" s="702"/>
      <c r="B100" s="718"/>
      <c r="C100" s="686"/>
      <c r="D100" s="387" t="s">
        <v>814</v>
      </c>
      <c r="E100" s="409">
        <v>1600</v>
      </c>
      <c r="F100" s="400"/>
      <c r="G100" s="394">
        <f t="shared" si="5"/>
        <v>0</v>
      </c>
      <c r="H100" s="395">
        <f t="shared" si="6"/>
        <v>0</v>
      </c>
      <c r="I100" s="384">
        <f t="shared" si="7"/>
        <v>1600</v>
      </c>
      <c r="J100" s="415">
        <f t="shared" si="8"/>
        <v>0</v>
      </c>
    </row>
    <row r="101" spans="1:10" s="399" customFormat="1" ht="30" customHeight="1" thickBot="1">
      <c r="A101" s="702"/>
      <c r="B101" s="718"/>
      <c r="C101" s="686"/>
      <c r="D101" s="387" t="s">
        <v>815</v>
      </c>
      <c r="E101" s="409">
        <v>1600</v>
      </c>
      <c r="F101" s="400"/>
      <c r="G101" s="394">
        <f t="shared" si="5"/>
        <v>0</v>
      </c>
      <c r="H101" s="395">
        <f t="shared" si="6"/>
        <v>0</v>
      </c>
      <c r="I101" s="384">
        <f t="shared" si="7"/>
        <v>1600</v>
      </c>
      <c r="J101" s="415">
        <f t="shared" si="8"/>
        <v>0</v>
      </c>
    </row>
    <row r="102" spans="1:10" s="399" customFormat="1" ht="30" customHeight="1" thickBot="1">
      <c r="A102" s="703"/>
      <c r="B102" s="718"/>
      <c r="C102" s="707"/>
      <c r="D102" s="416" t="s">
        <v>816</v>
      </c>
      <c r="E102" s="409">
        <v>1600</v>
      </c>
      <c r="F102" s="417"/>
      <c r="G102" s="418">
        <f t="shared" si="5"/>
        <v>0</v>
      </c>
      <c r="H102" s="419">
        <f t="shared" si="6"/>
        <v>0</v>
      </c>
      <c r="I102" s="420">
        <f t="shared" si="7"/>
        <v>1600</v>
      </c>
      <c r="J102" s="421">
        <f t="shared" si="8"/>
        <v>0</v>
      </c>
    </row>
    <row r="103" spans="1:10" s="399" customFormat="1" ht="30" customHeight="1" thickBot="1">
      <c r="A103" s="701"/>
      <c r="B103" s="718"/>
      <c r="C103" s="685" t="s">
        <v>811</v>
      </c>
      <c r="D103" s="408" t="s">
        <v>812</v>
      </c>
      <c r="E103" s="409">
        <v>1600</v>
      </c>
      <c r="F103" s="410"/>
      <c r="G103" s="411">
        <f t="shared" si="5"/>
        <v>0</v>
      </c>
      <c r="H103" s="412">
        <f t="shared" si="6"/>
        <v>0</v>
      </c>
      <c r="I103" s="413">
        <f t="shared" si="7"/>
        <v>1600</v>
      </c>
      <c r="J103" s="414">
        <f t="shared" si="8"/>
        <v>0</v>
      </c>
    </row>
    <row r="104" spans="1:10" s="399" customFormat="1" ht="30" customHeight="1" thickBot="1">
      <c r="A104" s="702"/>
      <c r="B104" s="718"/>
      <c r="C104" s="686"/>
      <c r="D104" s="387" t="s">
        <v>813</v>
      </c>
      <c r="E104" s="409">
        <v>1600</v>
      </c>
      <c r="F104" s="400"/>
      <c r="G104" s="394">
        <f t="shared" si="5"/>
        <v>0</v>
      </c>
      <c r="H104" s="395">
        <f t="shared" ref="H104:H135" si="9">$D$6</f>
        <v>0</v>
      </c>
      <c r="I104" s="384">
        <f t="shared" si="7"/>
        <v>1600</v>
      </c>
      <c r="J104" s="415">
        <f t="shared" si="8"/>
        <v>0</v>
      </c>
    </row>
    <row r="105" spans="1:10" s="399" customFormat="1" ht="30" customHeight="1" thickBot="1">
      <c r="A105" s="702"/>
      <c r="B105" s="718"/>
      <c r="C105" s="686"/>
      <c r="D105" s="387" t="s">
        <v>814</v>
      </c>
      <c r="E105" s="409">
        <v>1600</v>
      </c>
      <c r="F105" s="400"/>
      <c r="G105" s="394">
        <f t="shared" si="5"/>
        <v>0</v>
      </c>
      <c r="H105" s="395">
        <f t="shared" si="9"/>
        <v>0</v>
      </c>
      <c r="I105" s="384">
        <f t="shared" si="7"/>
        <v>1600</v>
      </c>
      <c r="J105" s="415">
        <f t="shared" si="8"/>
        <v>0</v>
      </c>
    </row>
    <row r="106" spans="1:10" s="399" customFormat="1" ht="30" customHeight="1" thickBot="1">
      <c r="A106" s="702"/>
      <c r="B106" s="718"/>
      <c r="C106" s="686"/>
      <c r="D106" s="387" t="s">
        <v>815</v>
      </c>
      <c r="E106" s="409">
        <v>1600</v>
      </c>
      <c r="F106" s="400"/>
      <c r="G106" s="394">
        <f t="shared" si="5"/>
        <v>0</v>
      </c>
      <c r="H106" s="395">
        <f t="shared" si="9"/>
        <v>0</v>
      </c>
      <c r="I106" s="384">
        <f t="shared" si="7"/>
        <v>1600</v>
      </c>
      <c r="J106" s="415">
        <f t="shared" si="8"/>
        <v>0</v>
      </c>
    </row>
    <row r="107" spans="1:10" s="399" customFormat="1" ht="30" customHeight="1" thickBot="1">
      <c r="A107" s="703"/>
      <c r="B107" s="718"/>
      <c r="C107" s="707"/>
      <c r="D107" s="416" t="s">
        <v>816</v>
      </c>
      <c r="E107" s="409">
        <v>1600</v>
      </c>
      <c r="F107" s="417"/>
      <c r="G107" s="418">
        <f t="shared" si="5"/>
        <v>0</v>
      </c>
      <c r="H107" s="419">
        <f t="shared" si="9"/>
        <v>0</v>
      </c>
      <c r="I107" s="420">
        <f t="shared" si="7"/>
        <v>1600</v>
      </c>
      <c r="J107" s="421">
        <f t="shared" si="8"/>
        <v>0</v>
      </c>
    </row>
    <row r="108" spans="1:10" s="399" customFormat="1" ht="30" customHeight="1" thickBot="1">
      <c r="A108" s="701"/>
      <c r="B108" s="718"/>
      <c r="C108" s="685" t="s">
        <v>811</v>
      </c>
      <c r="D108" s="408" t="s">
        <v>812</v>
      </c>
      <c r="E108" s="409">
        <v>1600</v>
      </c>
      <c r="F108" s="410"/>
      <c r="G108" s="411">
        <f t="shared" si="5"/>
        <v>0</v>
      </c>
      <c r="H108" s="412">
        <f t="shared" si="9"/>
        <v>0</v>
      </c>
      <c r="I108" s="413">
        <f t="shared" si="7"/>
        <v>1600</v>
      </c>
      <c r="J108" s="414">
        <f t="shared" si="8"/>
        <v>0</v>
      </c>
    </row>
    <row r="109" spans="1:10" s="399" customFormat="1" ht="30" customHeight="1" thickBot="1">
      <c r="A109" s="702"/>
      <c r="B109" s="718"/>
      <c r="C109" s="686"/>
      <c r="D109" s="387" t="s">
        <v>813</v>
      </c>
      <c r="E109" s="409">
        <v>1600</v>
      </c>
      <c r="F109" s="400"/>
      <c r="G109" s="394">
        <f t="shared" si="5"/>
        <v>0</v>
      </c>
      <c r="H109" s="395">
        <f t="shared" si="9"/>
        <v>0</v>
      </c>
      <c r="I109" s="384">
        <f t="shared" si="7"/>
        <v>1600</v>
      </c>
      <c r="J109" s="415">
        <f t="shared" si="8"/>
        <v>0</v>
      </c>
    </row>
    <row r="110" spans="1:10" s="399" customFormat="1" ht="30" customHeight="1" thickBot="1">
      <c r="A110" s="702"/>
      <c r="B110" s="718"/>
      <c r="C110" s="686"/>
      <c r="D110" s="387" t="s">
        <v>814</v>
      </c>
      <c r="E110" s="409">
        <v>1600</v>
      </c>
      <c r="F110" s="400"/>
      <c r="G110" s="394">
        <f t="shared" si="5"/>
        <v>0</v>
      </c>
      <c r="H110" s="395">
        <f t="shared" si="9"/>
        <v>0</v>
      </c>
      <c r="I110" s="384">
        <f t="shared" si="7"/>
        <v>1600</v>
      </c>
      <c r="J110" s="415">
        <f t="shared" si="8"/>
        <v>0</v>
      </c>
    </row>
    <row r="111" spans="1:10" s="399" customFormat="1" ht="30" customHeight="1" thickBot="1">
      <c r="A111" s="702"/>
      <c r="B111" s="718"/>
      <c r="C111" s="686"/>
      <c r="D111" s="387" t="s">
        <v>815</v>
      </c>
      <c r="E111" s="409">
        <v>1600</v>
      </c>
      <c r="F111" s="400"/>
      <c r="G111" s="394">
        <f t="shared" si="5"/>
        <v>0</v>
      </c>
      <c r="H111" s="395">
        <f t="shared" si="9"/>
        <v>0</v>
      </c>
      <c r="I111" s="384">
        <f t="shared" si="7"/>
        <v>1600</v>
      </c>
      <c r="J111" s="415">
        <f t="shared" si="8"/>
        <v>0</v>
      </c>
    </row>
    <row r="112" spans="1:10" s="399" customFormat="1" ht="30" customHeight="1" thickBot="1">
      <c r="A112" s="703"/>
      <c r="B112" s="719"/>
      <c r="C112" s="707"/>
      <c r="D112" s="416" t="s">
        <v>816</v>
      </c>
      <c r="E112" s="409">
        <v>1600</v>
      </c>
      <c r="F112" s="417"/>
      <c r="G112" s="418">
        <f t="shared" si="5"/>
        <v>0</v>
      </c>
      <c r="H112" s="419">
        <f t="shared" si="9"/>
        <v>0</v>
      </c>
      <c r="I112" s="420">
        <f t="shared" si="7"/>
        <v>1600</v>
      </c>
      <c r="J112" s="421">
        <f t="shared" si="8"/>
        <v>0</v>
      </c>
    </row>
    <row r="113" spans="1:10" s="399" customFormat="1" ht="30" customHeight="1" thickBot="1">
      <c r="A113" s="701"/>
      <c r="B113" s="720" t="s">
        <v>822</v>
      </c>
      <c r="C113" s="685" t="s">
        <v>811</v>
      </c>
      <c r="D113" s="408" t="s">
        <v>812</v>
      </c>
      <c r="E113" s="409">
        <v>1600</v>
      </c>
      <c r="F113" s="410"/>
      <c r="G113" s="411">
        <f t="shared" si="5"/>
        <v>0</v>
      </c>
      <c r="H113" s="412">
        <f t="shared" si="9"/>
        <v>0</v>
      </c>
      <c r="I113" s="413">
        <f t="shared" si="7"/>
        <v>1600</v>
      </c>
      <c r="J113" s="414">
        <f t="shared" si="8"/>
        <v>0</v>
      </c>
    </row>
    <row r="114" spans="1:10" s="399" customFormat="1" ht="30" customHeight="1" thickBot="1">
      <c r="A114" s="702"/>
      <c r="B114" s="721"/>
      <c r="C114" s="686"/>
      <c r="D114" s="387" t="s">
        <v>813</v>
      </c>
      <c r="E114" s="409">
        <v>1600</v>
      </c>
      <c r="F114" s="400"/>
      <c r="G114" s="394">
        <f t="shared" si="5"/>
        <v>0</v>
      </c>
      <c r="H114" s="395">
        <f t="shared" si="9"/>
        <v>0</v>
      </c>
      <c r="I114" s="384">
        <f t="shared" si="7"/>
        <v>1600</v>
      </c>
      <c r="J114" s="415">
        <f t="shared" si="8"/>
        <v>0</v>
      </c>
    </row>
    <row r="115" spans="1:10" s="399" customFormat="1" ht="30" customHeight="1" thickBot="1">
      <c r="A115" s="702"/>
      <c r="B115" s="721"/>
      <c r="C115" s="686"/>
      <c r="D115" s="387" t="s">
        <v>814</v>
      </c>
      <c r="E115" s="409">
        <v>1600</v>
      </c>
      <c r="F115" s="400"/>
      <c r="G115" s="394">
        <f t="shared" si="5"/>
        <v>0</v>
      </c>
      <c r="H115" s="395">
        <f t="shared" si="9"/>
        <v>0</v>
      </c>
      <c r="I115" s="384">
        <f t="shared" si="7"/>
        <v>1600</v>
      </c>
      <c r="J115" s="415">
        <f t="shared" si="8"/>
        <v>0</v>
      </c>
    </row>
    <row r="116" spans="1:10" s="399" customFormat="1" ht="30" customHeight="1" thickBot="1">
      <c r="A116" s="702"/>
      <c r="B116" s="721"/>
      <c r="C116" s="686"/>
      <c r="D116" s="387" t="s">
        <v>815</v>
      </c>
      <c r="E116" s="409">
        <v>1600</v>
      </c>
      <c r="F116" s="400"/>
      <c r="G116" s="394">
        <f t="shared" si="5"/>
        <v>0</v>
      </c>
      <c r="H116" s="395">
        <f t="shared" si="9"/>
        <v>0</v>
      </c>
      <c r="I116" s="384">
        <f t="shared" si="7"/>
        <v>1600</v>
      </c>
      <c r="J116" s="415">
        <f t="shared" si="8"/>
        <v>0</v>
      </c>
    </row>
    <row r="117" spans="1:10" s="399" customFormat="1" ht="30" customHeight="1" thickBot="1">
      <c r="A117" s="703"/>
      <c r="B117" s="721"/>
      <c r="C117" s="707"/>
      <c r="D117" s="416" t="s">
        <v>816</v>
      </c>
      <c r="E117" s="409">
        <v>1600</v>
      </c>
      <c r="F117" s="417"/>
      <c r="G117" s="418">
        <f t="shared" si="5"/>
        <v>0</v>
      </c>
      <c r="H117" s="419">
        <f t="shared" si="9"/>
        <v>0</v>
      </c>
      <c r="I117" s="420">
        <f t="shared" si="7"/>
        <v>1600</v>
      </c>
      <c r="J117" s="421">
        <f t="shared" si="8"/>
        <v>0</v>
      </c>
    </row>
    <row r="118" spans="1:10" s="399" customFormat="1" ht="30" customHeight="1" thickBot="1">
      <c r="A118" s="701"/>
      <c r="B118" s="721"/>
      <c r="C118" s="685" t="s">
        <v>811</v>
      </c>
      <c r="D118" s="408" t="s">
        <v>812</v>
      </c>
      <c r="E118" s="409">
        <v>1600</v>
      </c>
      <c r="F118" s="410"/>
      <c r="G118" s="411">
        <f t="shared" si="5"/>
        <v>0</v>
      </c>
      <c r="H118" s="412">
        <f t="shared" si="9"/>
        <v>0</v>
      </c>
      <c r="I118" s="413">
        <f t="shared" si="7"/>
        <v>1600</v>
      </c>
      <c r="J118" s="414">
        <f t="shared" si="8"/>
        <v>0</v>
      </c>
    </row>
    <row r="119" spans="1:10" s="399" customFormat="1" ht="30" customHeight="1" thickBot="1">
      <c r="A119" s="702"/>
      <c r="B119" s="721"/>
      <c r="C119" s="686"/>
      <c r="D119" s="387" t="s">
        <v>813</v>
      </c>
      <c r="E119" s="409">
        <v>1600</v>
      </c>
      <c r="F119" s="400"/>
      <c r="G119" s="394">
        <f t="shared" si="5"/>
        <v>0</v>
      </c>
      <c r="H119" s="395">
        <f t="shared" si="9"/>
        <v>0</v>
      </c>
      <c r="I119" s="384">
        <f t="shared" si="7"/>
        <v>1600</v>
      </c>
      <c r="J119" s="415">
        <f t="shared" si="8"/>
        <v>0</v>
      </c>
    </row>
    <row r="120" spans="1:10" s="399" customFormat="1" ht="30" customHeight="1" thickBot="1">
      <c r="A120" s="702"/>
      <c r="B120" s="721"/>
      <c r="C120" s="686"/>
      <c r="D120" s="387" t="s">
        <v>814</v>
      </c>
      <c r="E120" s="409">
        <v>1600</v>
      </c>
      <c r="F120" s="400"/>
      <c r="G120" s="394">
        <f t="shared" si="5"/>
        <v>0</v>
      </c>
      <c r="H120" s="395">
        <f t="shared" si="9"/>
        <v>0</v>
      </c>
      <c r="I120" s="384">
        <f t="shared" si="7"/>
        <v>1600</v>
      </c>
      <c r="J120" s="415">
        <f t="shared" si="8"/>
        <v>0</v>
      </c>
    </row>
    <row r="121" spans="1:10" s="399" customFormat="1" ht="30" customHeight="1" thickBot="1">
      <c r="A121" s="702"/>
      <c r="B121" s="721"/>
      <c r="C121" s="686"/>
      <c r="D121" s="387" t="s">
        <v>815</v>
      </c>
      <c r="E121" s="409">
        <v>1600</v>
      </c>
      <c r="F121" s="400"/>
      <c r="G121" s="394">
        <f t="shared" si="5"/>
        <v>0</v>
      </c>
      <c r="H121" s="395">
        <f t="shared" si="9"/>
        <v>0</v>
      </c>
      <c r="I121" s="384">
        <f t="shared" si="7"/>
        <v>1600</v>
      </c>
      <c r="J121" s="415">
        <f t="shared" si="8"/>
        <v>0</v>
      </c>
    </row>
    <row r="122" spans="1:10" s="399" customFormat="1" ht="30" customHeight="1" thickBot="1">
      <c r="A122" s="703"/>
      <c r="B122" s="721"/>
      <c r="C122" s="707"/>
      <c r="D122" s="416" t="s">
        <v>816</v>
      </c>
      <c r="E122" s="409">
        <v>1600</v>
      </c>
      <c r="F122" s="417"/>
      <c r="G122" s="418">
        <f t="shared" si="5"/>
        <v>0</v>
      </c>
      <c r="H122" s="419">
        <f t="shared" si="9"/>
        <v>0</v>
      </c>
      <c r="I122" s="420">
        <f t="shared" si="7"/>
        <v>1600</v>
      </c>
      <c r="J122" s="421">
        <f t="shared" si="8"/>
        <v>0</v>
      </c>
    </row>
    <row r="123" spans="1:10" s="399" customFormat="1" ht="30" customHeight="1" thickBot="1">
      <c r="A123" s="701"/>
      <c r="B123" s="721"/>
      <c r="C123" s="685" t="s">
        <v>811</v>
      </c>
      <c r="D123" s="408" t="s">
        <v>812</v>
      </c>
      <c r="E123" s="409">
        <v>1600</v>
      </c>
      <c r="F123" s="410"/>
      <c r="G123" s="411">
        <f t="shared" si="5"/>
        <v>0</v>
      </c>
      <c r="H123" s="412">
        <f t="shared" si="9"/>
        <v>0</v>
      </c>
      <c r="I123" s="413">
        <f t="shared" si="7"/>
        <v>1600</v>
      </c>
      <c r="J123" s="414">
        <f t="shared" si="8"/>
        <v>0</v>
      </c>
    </row>
    <row r="124" spans="1:10" s="399" customFormat="1" ht="30" customHeight="1" thickBot="1">
      <c r="A124" s="702"/>
      <c r="B124" s="721"/>
      <c r="C124" s="686"/>
      <c r="D124" s="387" t="s">
        <v>813</v>
      </c>
      <c r="E124" s="409">
        <v>1600</v>
      </c>
      <c r="F124" s="400"/>
      <c r="G124" s="394">
        <f t="shared" si="5"/>
        <v>0</v>
      </c>
      <c r="H124" s="395">
        <f t="shared" si="9"/>
        <v>0</v>
      </c>
      <c r="I124" s="384">
        <f t="shared" si="7"/>
        <v>1600</v>
      </c>
      <c r="J124" s="415">
        <f t="shared" si="8"/>
        <v>0</v>
      </c>
    </row>
    <row r="125" spans="1:10" s="399" customFormat="1" ht="30" customHeight="1" thickBot="1">
      <c r="A125" s="702"/>
      <c r="B125" s="721"/>
      <c r="C125" s="686"/>
      <c r="D125" s="387" t="s">
        <v>814</v>
      </c>
      <c r="E125" s="409">
        <v>1600</v>
      </c>
      <c r="F125" s="400"/>
      <c r="G125" s="394">
        <f t="shared" si="5"/>
        <v>0</v>
      </c>
      <c r="H125" s="395">
        <f t="shared" si="9"/>
        <v>0</v>
      </c>
      <c r="I125" s="384">
        <f t="shared" si="7"/>
        <v>1600</v>
      </c>
      <c r="J125" s="415">
        <f t="shared" si="8"/>
        <v>0</v>
      </c>
    </row>
    <row r="126" spans="1:10" s="399" customFormat="1" ht="30" customHeight="1" thickBot="1">
      <c r="A126" s="702"/>
      <c r="B126" s="721"/>
      <c r="C126" s="686"/>
      <c r="D126" s="387" t="s">
        <v>815</v>
      </c>
      <c r="E126" s="409">
        <v>1600</v>
      </c>
      <c r="F126" s="400"/>
      <c r="G126" s="394">
        <f t="shared" si="5"/>
        <v>0</v>
      </c>
      <c r="H126" s="395">
        <f t="shared" si="9"/>
        <v>0</v>
      </c>
      <c r="I126" s="384">
        <f t="shared" si="7"/>
        <v>1600</v>
      </c>
      <c r="J126" s="415">
        <f t="shared" si="8"/>
        <v>0</v>
      </c>
    </row>
    <row r="127" spans="1:10" s="399" customFormat="1" ht="30" customHeight="1" thickBot="1">
      <c r="A127" s="703"/>
      <c r="B127" s="721"/>
      <c r="C127" s="707"/>
      <c r="D127" s="416" t="s">
        <v>816</v>
      </c>
      <c r="E127" s="409">
        <v>1600</v>
      </c>
      <c r="F127" s="417"/>
      <c r="G127" s="418">
        <f t="shared" si="5"/>
        <v>0</v>
      </c>
      <c r="H127" s="419">
        <f t="shared" si="9"/>
        <v>0</v>
      </c>
      <c r="I127" s="420">
        <f t="shared" si="7"/>
        <v>1600</v>
      </c>
      <c r="J127" s="421">
        <f t="shared" si="8"/>
        <v>0</v>
      </c>
    </row>
    <row r="128" spans="1:10" s="399" customFormat="1" ht="30" customHeight="1" thickBot="1">
      <c r="A128" s="701"/>
      <c r="B128" s="721"/>
      <c r="C128" s="685" t="s">
        <v>811</v>
      </c>
      <c r="D128" s="408" t="s">
        <v>812</v>
      </c>
      <c r="E128" s="409">
        <v>1600</v>
      </c>
      <c r="F128" s="410"/>
      <c r="G128" s="411">
        <f t="shared" si="5"/>
        <v>0</v>
      </c>
      <c r="H128" s="412">
        <f t="shared" si="9"/>
        <v>0</v>
      </c>
      <c r="I128" s="413">
        <f t="shared" si="7"/>
        <v>1600</v>
      </c>
      <c r="J128" s="414">
        <f t="shared" si="8"/>
        <v>0</v>
      </c>
    </row>
    <row r="129" spans="1:10" s="399" customFormat="1" ht="30" customHeight="1" thickBot="1">
      <c r="A129" s="702"/>
      <c r="B129" s="721"/>
      <c r="C129" s="686"/>
      <c r="D129" s="387" t="s">
        <v>813</v>
      </c>
      <c r="E129" s="409">
        <v>1600</v>
      </c>
      <c r="F129" s="400"/>
      <c r="G129" s="394">
        <f t="shared" si="5"/>
        <v>0</v>
      </c>
      <c r="H129" s="395">
        <f t="shared" si="9"/>
        <v>0</v>
      </c>
      <c r="I129" s="384">
        <f t="shared" si="7"/>
        <v>1600</v>
      </c>
      <c r="J129" s="415">
        <f t="shared" si="8"/>
        <v>0</v>
      </c>
    </row>
    <row r="130" spans="1:10" s="399" customFormat="1" ht="30" customHeight="1" thickBot="1">
      <c r="A130" s="702"/>
      <c r="B130" s="721"/>
      <c r="C130" s="686"/>
      <c r="D130" s="387" t="s">
        <v>814</v>
      </c>
      <c r="E130" s="409">
        <v>1600</v>
      </c>
      <c r="F130" s="400"/>
      <c r="G130" s="394">
        <f t="shared" si="5"/>
        <v>0</v>
      </c>
      <c r="H130" s="395">
        <f t="shared" si="9"/>
        <v>0</v>
      </c>
      <c r="I130" s="384">
        <f t="shared" si="7"/>
        <v>1600</v>
      </c>
      <c r="J130" s="415">
        <f t="shared" si="8"/>
        <v>0</v>
      </c>
    </row>
    <row r="131" spans="1:10" s="399" customFormat="1" ht="30" customHeight="1" thickBot="1">
      <c r="A131" s="702"/>
      <c r="B131" s="721"/>
      <c r="C131" s="686"/>
      <c r="D131" s="387" t="s">
        <v>815</v>
      </c>
      <c r="E131" s="409">
        <v>1600</v>
      </c>
      <c r="F131" s="400"/>
      <c r="G131" s="394">
        <f t="shared" si="5"/>
        <v>0</v>
      </c>
      <c r="H131" s="395">
        <f t="shared" si="9"/>
        <v>0</v>
      </c>
      <c r="I131" s="384">
        <f t="shared" si="7"/>
        <v>1600</v>
      </c>
      <c r="J131" s="415">
        <f t="shared" si="8"/>
        <v>0</v>
      </c>
    </row>
    <row r="132" spans="1:10" s="399" customFormat="1" ht="30" customHeight="1" thickBot="1">
      <c r="A132" s="703"/>
      <c r="B132" s="722"/>
      <c r="C132" s="707"/>
      <c r="D132" s="416" t="s">
        <v>816</v>
      </c>
      <c r="E132" s="409">
        <v>1600</v>
      </c>
      <c r="F132" s="417"/>
      <c r="G132" s="418">
        <f t="shared" si="5"/>
        <v>0</v>
      </c>
      <c r="H132" s="419">
        <f t="shared" si="9"/>
        <v>0</v>
      </c>
      <c r="I132" s="420">
        <f t="shared" si="7"/>
        <v>1600</v>
      </c>
      <c r="J132" s="421">
        <f t="shared" si="8"/>
        <v>0</v>
      </c>
    </row>
    <row r="133" spans="1:10" s="399" customFormat="1" ht="30" customHeight="1" thickBot="1">
      <c r="A133" s="701"/>
      <c r="B133" s="723" t="s">
        <v>823</v>
      </c>
      <c r="C133" s="685" t="s">
        <v>811</v>
      </c>
      <c r="D133" s="408" t="s">
        <v>812</v>
      </c>
      <c r="E133" s="409">
        <v>1450</v>
      </c>
      <c r="F133" s="410"/>
      <c r="G133" s="411">
        <f t="shared" si="5"/>
        <v>0</v>
      </c>
      <c r="H133" s="412">
        <f t="shared" si="9"/>
        <v>0</v>
      </c>
      <c r="I133" s="413">
        <f t="shared" si="7"/>
        <v>1450</v>
      </c>
      <c r="J133" s="414">
        <f t="shared" si="8"/>
        <v>0</v>
      </c>
    </row>
    <row r="134" spans="1:10" s="399" customFormat="1" ht="30" customHeight="1" thickBot="1">
      <c r="A134" s="702"/>
      <c r="B134" s="724"/>
      <c r="C134" s="686"/>
      <c r="D134" s="387" t="s">
        <v>813</v>
      </c>
      <c r="E134" s="409">
        <v>1450</v>
      </c>
      <c r="F134" s="400"/>
      <c r="G134" s="394">
        <f t="shared" si="5"/>
        <v>0</v>
      </c>
      <c r="H134" s="395">
        <f t="shared" si="9"/>
        <v>0</v>
      </c>
      <c r="I134" s="384">
        <f t="shared" si="7"/>
        <v>1450</v>
      </c>
      <c r="J134" s="415">
        <f t="shared" si="8"/>
        <v>0</v>
      </c>
    </row>
    <row r="135" spans="1:10" s="399" customFormat="1" ht="30" customHeight="1" thickBot="1">
      <c r="A135" s="702"/>
      <c r="B135" s="724"/>
      <c r="C135" s="686"/>
      <c r="D135" s="387" t="s">
        <v>814</v>
      </c>
      <c r="E135" s="409">
        <v>1450</v>
      </c>
      <c r="F135" s="400"/>
      <c r="G135" s="394">
        <f t="shared" si="5"/>
        <v>0</v>
      </c>
      <c r="H135" s="395">
        <f t="shared" si="9"/>
        <v>0</v>
      </c>
      <c r="I135" s="384">
        <f t="shared" si="7"/>
        <v>1450</v>
      </c>
      <c r="J135" s="415">
        <f t="shared" si="8"/>
        <v>0</v>
      </c>
    </row>
    <row r="136" spans="1:10" s="399" customFormat="1" ht="30" customHeight="1" thickBot="1">
      <c r="A136" s="702"/>
      <c r="B136" s="724"/>
      <c r="C136" s="686"/>
      <c r="D136" s="387" t="s">
        <v>815</v>
      </c>
      <c r="E136" s="409">
        <v>1450</v>
      </c>
      <c r="F136" s="400"/>
      <c r="G136" s="394">
        <f t="shared" ref="G136:G192" si="10">F136*E136</f>
        <v>0</v>
      </c>
      <c r="H136" s="395">
        <f t="shared" ref="H136:H167" si="11">$D$6</f>
        <v>0</v>
      </c>
      <c r="I136" s="384">
        <f t="shared" si="7"/>
        <v>1450</v>
      </c>
      <c r="J136" s="415">
        <f t="shared" si="8"/>
        <v>0</v>
      </c>
    </row>
    <row r="137" spans="1:10" s="399" customFormat="1" ht="30" customHeight="1" thickBot="1">
      <c r="A137" s="703"/>
      <c r="B137" s="724"/>
      <c r="C137" s="707"/>
      <c r="D137" s="416" t="s">
        <v>816</v>
      </c>
      <c r="E137" s="409">
        <v>1450</v>
      </c>
      <c r="F137" s="417"/>
      <c r="G137" s="418">
        <f t="shared" si="10"/>
        <v>0</v>
      </c>
      <c r="H137" s="419">
        <f t="shared" si="11"/>
        <v>0</v>
      </c>
      <c r="I137" s="420">
        <f t="shared" ref="I137:I192" si="12">SUM(E137,-PRODUCT(E137,H137))</f>
        <v>1450</v>
      </c>
      <c r="J137" s="421">
        <f t="shared" ref="J137:J192" si="13">F137*I137</f>
        <v>0</v>
      </c>
    </row>
    <row r="138" spans="1:10" s="399" customFormat="1" ht="30" customHeight="1" thickBot="1">
      <c r="A138" s="701"/>
      <c r="B138" s="724"/>
      <c r="C138" s="685" t="s">
        <v>811</v>
      </c>
      <c r="D138" s="408" t="s">
        <v>812</v>
      </c>
      <c r="E138" s="409">
        <v>1450</v>
      </c>
      <c r="F138" s="410"/>
      <c r="G138" s="411">
        <f t="shared" si="10"/>
        <v>0</v>
      </c>
      <c r="H138" s="412">
        <f t="shared" si="11"/>
        <v>0</v>
      </c>
      <c r="I138" s="413">
        <f t="shared" si="12"/>
        <v>1450</v>
      </c>
      <c r="J138" s="414">
        <f t="shared" si="13"/>
        <v>0</v>
      </c>
    </row>
    <row r="139" spans="1:10" s="399" customFormat="1" ht="30" customHeight="1" thickBot="1">
      <c r="A139" s="702"/>
      <c r="B139" s="724"/>
      <c r="C139" s="686"/>
      <c r="D139" s="387" t="s">
        <v>813</v>
      </c>
      <c r="E139" s="409">
        <v>1450</v>
      </c>
      <c r="F139" s="400"/>
      <c r="G139" s="394">
        <f t="shared" si="10"/>
        <v>0</v>
      </c>
      <c r="H139" s="395">
        <f t="shared" si="11"/>
        <v>0</v>
      </c>
      <c r="I139" s="384">
        <f t="shared" si="12"/>
        <v>1450</v>
      </c>
      <c r="J139" s="415">
        <f t="shared" si="13"/>
        <v>0</v>
      </c>
    </row>
    <row r="140" spans="1:10" s="399" customFormat="1" ht="30" customHeight="1" thickBot="1">
      <c r="A140" s="702"/>
      <c r="B140" s="724"/>
      <c r="C140" s="686"/>
      <c r="D140" s="387" t="s">
        <v>814</v>
      </c>
      <c r="E140" s="409">
        <v>1450</v>
      </c>
      <c r="F140" s="400"/>
      <c r="G140" s="394">
        <f t="shared" si="10"/>
        <v>0</v>
      </c>
      <c r="H140" s="395">
        <f t="shared" si="11"/>
        <v>0</v>
      </c>
      <c r="I140" s="384">
        <f t="shared" si="12"/>
        <v>1450</v>
      </c>
      <c r="J140" s="415">
        <f t="shared" si="13"/>
        <v>0</v>
      </c>
    </row>
    <row r="141" spans="1:10" s="399" customFormat="1" ht="30" customHeight="1" thickBot="1">
      <c r="A141" s="702"/>
      <c r="B141" s="724"/>
      <c r="C141" s="686"/>
      <c r="D141" s="387" t="s">
        <v>815</v>
      </c>
      <c r="E141" s="409">
        <v>1450</v>
      </c>
      <c r="F141" s="400"/>
      <c r="G141" s="394">
        <f t="shared" si="10"/>
        <v>0</v>
      </c>
      <c r="H141" s="395">
        <f t="shared" si="11"/>
        <v>0</v>
      </c>
      <c r="I141" s="384">
        <f t="shared" si="12"/>
        <v>1450</v>
      </c>
      <c r="J141" s="415">
        <f t="shared" si="13"/>
        <v>0</v>
      </c>
    </row>
    <row r="142" spans="1:10" s="399" customFormat="1" ht="30" customHeight="1" thickBot="1">
      <c r="A142" s="703"/>
      <c r="B142" s="724"/>
      <c r="C142" s="707"/>
      <c r="D142" s="416" t="s">
        <v>816</v>
      </c>
      <c r="E142" s="409">
        <v>1450</v>
      </c>
      <c r="F142" s="417"/>
      <c r="G142" s="418">
        <f t="shared" si="10"/>
        <v>0</v>
      </c>
      <c r="H142" s="419">
        <f t="shared" si="11"/>
        <v>0</v>
      </c>
      <c r="I142" s="420">
        <f t="shared" si="12"/>
        <v>1450</v>
      </c>
      <c r="J142" s="421">
        <f t="shared" si="13"/>
        <v>0</v>
      </c>
    </row>
    <row r="143" spans="1:10" s="399" customFormat="1" ht="30" customHeight="1" thickBot="1">
      <c r="A143" s="701"/>
      <c r="B143" s="724"/>
      <c r="C143" s="685" t="s">
        <v>811</v>
      </c>
      <c r="D143" s="408" t="s">
        <v>812</v>
      </c>
      <c r="E143" s="409">
        <v>1450</v>
      </c>
      <c r="F143" s="410"/>
      <c r="G143" s="411">
        <f t="shared" si="10"/>
        <v>0</v>
      </c>
      <c r="H143" s="412">
        <f t="shared" si="11"/>
        <v>0</v>
      </c>
      <c r="I143" s="413">
        <f t="shared" si="12"/>
        <v>1450</v>
      </c>
      <c r="J143" s="414">
        <f t="shared" si="13"/>
        <v>0</v>
      </c>
    </row>
    <row r="144" spans="1:10" s="399" customFormat="1" ht="30" customHeight="1" thickBot="1">
      <c r="A144" s="702"/>
      <c r="B144" s="724"/>
      <c r="C144" s="686"/>
      <c r="D144" s="387" t="s">
        <v>813</v>
      </c>
      <c r="E144" s="409">
        <v>1450</v>
      </c>
      <c r="F144" s="400"/>
      <c r="G144" s="394">
        <f t="shared" si="10"/>
        <v>0</v>
      </c>
      <c r="H144" s="395">
        <f t="shared" si="11"/>
        <v>0</v>
      </c>
      <c r="I144" s="384">
        <f t="shared" si="12"/>
        <v>1450</v>
      </c>
      <c r="J144" s="415">
        <f t="shared" si="13"/>
        <v>0</v>
      </c>
    </row>
    <row r="145" spans="1:10" s="399" customFormat="1" ht="30" customHeight="1" thickBot="1">
      <c r="A145" s="702"/>
      <c r="B145" s="724"/>
      <c r="C145" s="686"/>
      <c r="D145" s="387" t="s">
        <v>814</v>
      </c>
      <c r="E145" s="409">
        <v>1450</v>
      </c>
      <c r="F145" s="400"/>
      <c r="G145" s="394">
        <f t="shared" si="10"/>
        <v>0</v>
      </c>
      <c r="H145" s="395">
        <f t="shared" si="11"/>
        <v>0</v>
      </c>
      <c r="I145" s="384">
        <f t="shared" si="12"/>
        <v>1450</v>
      </c>
      <c r="J145" s="415">
        <f t="shared" si="13"/>
        <v>0</v>
      </c>
    </row>
    <row r="146" spans="1:10" s="399" customFormat="1" ht="30" customHeight="1" thickBot="1">
      <c r="A146" s="702"/>
      <c r="B146" s="724"/>
      <c r="C146" s="686"/>
      <c r="D146" s="387" t="s">
        <v>815</v>
      </c>
      <c r="E146" s="409">
        <v>1450</v>
      </c>
      <c r="F146" s="400"/>
      <c r="G146" s="394">
        <f t="shared" si="10"/>
        <v>0</v>
      </c>
      <c r="H146" s="395">
        <f t="shared" si="11"/>
        <v>0</v>
      </c>
      <c r="I146" s="384">
        <f t="shared" si="12"/>
        <v>1450</v>
      </c>
      <c r="J146" s="415">
        <f t="shared" si="13"/>
        <v>0</v>
      </c>
    </row>
    <row r="147" spans="1:10" s="399" customFormat="1" ht="30" customHeight="1" thickBot="1">
      <c r="A147" s="703"/>
      <c r="B147" s="724"/>
      <c r="C147" s="707"/>
      <c r="D147" s="416" t="s">
        <v>816</v>
      </c>
      <c r="E147" s="409">
        <v>1450</v>
      </c>
      <c r="F147" s="417"/>
      <c r="G147" s="418">
        <f t="shared" si="10"/>
        <v>0</v>
      </c>
      <c r="H147" s="419">
        <f t="shared" si="11"/>
        <v>0</v>
      </c>
      <c r="I147" s="420">
        <f t="shared" si="12"/>
        <v>1450</v>
      </c>
      <c r="J147" s="421">
        <f t="shared" si="13"/>
        <v>0</v>
      </c>
    </row>
    <row r="148" spans="1:10" s="399" customFormat="1" ht="30" customHeight="1" thickBot="1">
      <c r="A148" s="701"/>
      <c r="B148" s="724"/>
      <c r="C148" s="685" t="s">
        <v>811</v>
      </c>
      <c r="D148" s="408" t="s">
        <v>812</v>
      </c>
      <c r="E148" s="409">
        <v>1450</v>
      </c>
      <c r="F148" s="410"/>
      <c r="G148" s="411">
        <f t="shared" si="10"/>
        <v>0</v>
      </c>
      <c r="H148" s="412">
        <f t="shared" si="11"/>
        <v>0</v>
      </c>
      <c r="I148" s="413">
        <f t="shared" si="12"/>
        <v>1450</v>
      </c>
      <c r="J148" s="414">
        <f t="shared" si="13"/>
        <v>0</v>
      </c>
    </row>
    <row r="149" spans="1:10" s="399" customFormat="1" ht="30" customHeight="1" thickBot="1">
      <c r="A149" s="702"/>
      <c r="B149" s="724"/>
      <c r="C149" s="686"/>
      <c r="D149" s="387" t="s">
        <v>813</v>
      </c>
      <c r="E149" s="409">
        <v>1450</v>
      </c>
      <c r="F149" s="400"/>
      <c r="G149" s="394">
        <f t="shared" si="10"/>
        <v>0</v>
      </c>
      <c r="H149" s="395">
        <f t="shared" si="11"/>
        <v>0</v>
      </c>
      <c r="I149" s="384">
        <f t="shared" si="12"/>
        <v>1450</v>
      </c>
      <c r="J149" s="415">
        <f t="shared" si="13"/>
        <v>0</v>
      </c>
    </row>
    <row r="150" spans="1:10" s="399" customFormat="1" ht="30" customHeight="1" thickBot="1">
      <c r="A150" s="702"/>
      <c r="B150" s="724"/>
      <c r="C150" s="686"/>
      <c r="D150" s="387" t="s">
        <v>814</v>
      </c>
      <c r="E150" s="409">
        <v>1450</v>
      </c>
      <c r="F150" s="400"/>
      <c r="G150" s="394">
        <f t="shared" si="10"/>
        <v>0</v>
      </c>
      <c r="H150" s="395">
        <f t="shared" si="11"/>
        <v>0</v>
      </c>
      <c r="I150" s="384">
        <f t="shared" si="12"/>
        <v>1450</v>
      </c>
      <c r="J150" s="415">
        <f t="shared" si="13"/>
        <v>0</v>
      </c>
    </row>
    <row r="151" spans="1:10" s="399" customFormat="1" ht="30" customHeight="1" thickBot="1">
      <c r="A151" s="702"/>
      <c r="B151" s="724"/>
      <c r="C151" s="686"/>
      <c r="D151" s="387" t="s">
        <v>815</v>
      </c>
      <c r="E151" s="409">
        <v>1450</v>
      </c>
      <c r="F151" s="400"/>
      <c r="G151" s="394">
        <f t="shared" si="10"/>
        <v>0</v>
      </c>
      <c r="H151" s="395">
        <f t="shared" si="11"/>
        <v>0</v>
      </c>
      <c r="I151" s="384">
        <f t="shared" si="12"/>
        <v>1450</v>
      </c>
      <c r="J151" s="415">
        <f t="shared" si="13"/>
        <v>0</v>
      </c>
    </row>
    <row r="152" spans="1:10" s="399" customFormat="1" ht="30" customHeight="1" thickBot="1">
      <c r="A152" s="703"/>
      <c r="B152" s="725"/>
      <c r="C152" s="707"/>
      <c r="D152" s="416" t="s">
        <v>816</v>
      </c>
      <c r="E152" s="409">
        <v>1450</v>
      </c>
      <c r="F152" s="417"/>
      <c r="G152" s="418">
        <f t="shared" si="10"/>
        <v>0</v>
      </c>
      <c r="H152" s="419">
        <f t="shared" si="11"/>
        <v>0</v>
      </c>
      <c r="I152" s="420">
        <f t="shared" si="12"/>
        <v>1450</v>
      </c>
      <c r="J152" s="421">
        <f t="shared" si="13"/>
        <v>0</v>
      </c>
    </row>
    <row r="153" spans="1:10" s="399" customFormat="1" ht="30" customHeight="1" thickBot="1">
      <c r="A153" s="701"/>
      <c r="B153" s="726" t="s">
        <v>824</v>
      </c>
      <c r="C153" s="685" t="s">
        <v>825</v>
      </c>
      <c r="D153" s="408" t="s">
        <v>812</v>
      </c>
      <c r="E153" s="409">
        <v>1000</v>
      </c>
      <c r="F153" s="410"/>
      <c r="G153" s="411">
        <f t="shared" si="10"/>
        <v>0</v>
      </c>
      <c r="H153" s="412">
        <f t="shared" si="11"/>
        <v>0</v>
      </c>
      <c r="I153" s="413">
        <f t="shared" si="12"/>
        <v>1000</v>
      </c>
      <c r="J153" s="414">
        <f t="shared" si="13"/>
        <v>0</v>
      </c>
    </row>
    <row r="154" spans="1:10" s="399" customFormat="1" ht="30" customHeight="1" thickBot="1">
      <c r="A154" s="702"/>
      <c r="B154" s="727"/>
      <c r="C154" s="686"/>
      <c r="D154" s="387" t="s">
        <v>813</v>
      </c>
      <c r="E154" s="409">
        <v>1000</v>
      </c>
      <c r="F154" s="400"/>
      <c r="G154" s="394">
        <f t="shared" si="10"/>
        <v>0</v>
      </c>
      <c r="H154" s="395">
        <f t="shared" si="11"/>
        <v>0</v>
      </c>
      <c r="I154" s="384">
        <f t="shared" si="12"/>
        <v>1000</v>
      </c>
      <c r="J154" s="415">
        <f t="shared" si="13"/>
        <v>0</v>
      </c>
    </row>
    <row r="155" spans="1:10" s="399" customFormat="1" ht="30" customHeight="1" thickBot="1">
      <c r="A155" s="702"/>
      <c r="B155" s="727"/>
      <c r="C155" s="686"/>
      <c r="D155" s="387" t="s">
        <v>814</v>
      </c>
      <c r="E155" s="409">
        <v>1000</v>
      </c>
      <c r="F155" s="400"/>
      <c r="G155" s="394">
        <f t="shared" si="10"/>
        <v>0</v>
      </c>
      <c r="H155" s="395">
        <f t="shared" si="11"/>
        <v>0</v>
      </c>
      <c r="I155" s="384">
        <f t="shared" si="12"/>
        <v>1000</v>
      </c>
      <c r="J155" s="415">
        <f t="shared" si="13"/>
        <v>0</v>
      </c>
    </row>
    <row r="156" spans="1:10" s="399" customFormat="1" ht="30" customHeight="1" thickBot="1">
      <c r="A156" s="702"/>
      <c r="B156" s="727"/>
      <c r="C156" s="686"/>
      <c r="D156" s="387" t="s">
        <v>815</v>
      </c>
      <c r="E156" s="409">
        <v>1000</v>
      </c>
      <c r="F156" s="400"/>
      <c r="G156" s="394">
        <f t="shared" si="10"/>
        <v>0</v>
      </c>
      <c r="H156" s="395">
        <f t="shared" si="11"/>
        <v>0</v>
      </c>
      <c r="I156" s="384">
        <f t="shared" si="12"/>
        <v>1000</v>
      </c>
      <c r="J156" s="415">
        <f t="shared" si="13"/>
        <v>0</v>
      </c>
    </row>
    <row r="157" spans="1:10" s="399" customFormat="1" ht="30" customHeight="1" thickBot="1">
      <c r="A157" s="703"/>
      <c r="B157" s="727"/>
      <c r="C157" s="707"/>
      <c r="D157" s="416" t="s">
        <v>816</v>
      </c>
      <c r="E157" s="409">
        <v>1000</v>
      </c>
      <c r="F157" s="417"/>
      <c r="G157" s="418">
        <f t="shared" si="10"/>
        <v>0</v>
      </c>
      <c r="H157" s="419">
        <f t="shared" si="11"/>
        <v>0</v>
      </c>
      <c r="I157" s="420">
        <f t="shared" si="12"/>
        <v>1000</v>
      </c>
      <c r="J157" s="421">
        <f t="shared" si="13"/>
        <v>0</v>
      </c>
    </row>
    <row r="158" spans="1:10" s="399" customFormat="1" ht="30" customHeight="1" thickBot="1">
      <c r="A158" s="701"/>
      <c r="B158" s="727"/>
      <c r="C158" s="685" t="s">
        <v>825</v>
      </c>
      <c r="D158" s="408" t="s">
        <v>812</v>
      </c>
      <c r="E158" s="409">
        <v>1000</v>
      </c>
      <c r="F158" s="410"/>
      <c r="G158" s="411">
        <f t="shared" si="10"/>
        <v>0</v>
      </c>
      <c r="H158" s="412">
        <f t="shared" si="11"/>
        <v>0</v>
      </c>
      <c r="I158" s="413">
        <f t="shared" si="12"/>
        <v>1000</v>
      </c>
      <c r="J158" s="414">
        <f t="shared" si="13"/>
        <v>0</v>
      </c>
    </row>
    <row r="159" spans="1:10" s="399" customFormat="1" ht="30" customHeight="1" thickBot="1">
      <c r="A159" s="702"/>
      <c r="B159" s="727"/>
      <c r="C159" s="686"/>
      <c r="D159" s="387" t="s">
        <v>813</v>
      </c>
      <c r="E159" s="409">
        <v>1000</v>
      </c>
      <c r="F159" s="400"/>
      <c r="G159" s="394">
        <f t="shared" si="10"/>
        <v>0</v>
      </c>
      <c r="H159" s="395">
        <f t="shared" si="11"/>
        <v>0</v>
      </c>
      <c r="I159" s="384">
        <f t="shared" si="12"/>
        <v>1000</v>
      </c>
      <c r="J159" s="415">
        <f t="shared" si="13"/>
        <v>0</v>
      </c>
    </row>
    <row r="160" spans="1:10" s="399" customFormat="1" ht="30" customHeight="1" thickBot="1">
      <c r="A160" s="702"/>
      <c r="B160" s="727"/>
      <c r="C160" s="686"/>
      <c r="D160" s="387" t="s">
        <v>814</v>
      </c>
      <c r="E160" s="409">
        <v>1000</v>
      </c>
      <c r="F160" s="400"/>
      <c r="G160" s="394">
        <f t="shared" si="10"/>
        <v>0</v>
      </c>
      <c r="H160" s="395">
        <f t="shared" si="11"/>
        <v>0</v>
      </c>
      <c r="I160" s="384">
        <f t="shared" si="12"/>
        <v>1000</v>
      </c>
      <c r="J160" s="415">
        <f t="shared" si="13"/>
        <v>0</v>
      </c>
    </row>
    <row r="161" spans="1:10" s="399" customFormat="1" ht="30" customHeight="1" thickBot="1">
      <c r="A161" s="702"/>
      <c r="B161" s="727"/>
      <c r="C161" s="686"/>
      <c r="D161" s="387" t="s">
        <v>815</v>
      </c>
      <c r="E161" s="409">
        <v>1000</v>
      </c>
      <c r="F161" s="400"/>
      <c r="G161" s="394">
        <f t="shared" si="10"/>
        <v>0</v>
      </c>
      <c r="H161" s="395">
        <f t="shared" si="11"/>
        <v>0</v>
      </c>
      <c r="I161" s="384">
        <f t="shared" si="12"/>
        <v>1000</v>
      </c>
      <c r="J161" s="415">
        <f t="shared" si="13"/>
        <v>0</v>
      </c>
    </row>
    <row r="162" spans="1:10" s="399" customFormat="1" ht="30" customHeight="1" thickBot="1">
      <c r="A162" s="703"/>
      <c r="B162" s="727"/>
      <c r="C162" s="707"/>
      <c r="D162" s="416" t="s">
        <v>816</v>
      </c>
      <c r="E162" s="409">
        <v>1000</v>
      </c>
      <c r="F162" s="417"/>
      <c r="G162" s="418">
        <f t="shared" si="10"/>
        <v>0</v>
      </c>
      <c r="H162" s="419">
        <f t="shared" si="11"/>
        <v>0</v>
      </c>
      <c r="I162" s="420">
        <f t="shared" si="12"/>
        <v>1000</v>
      </c>
      <c r="J162" s="421">
        <f t="shared" si="13"/>
        <v>0</v>
      </c>
    </row>
    <row r="163" spans="1:10" s="399" customFormat="1" ht="30" customHeight="1" thickBot="1">
      <c r="A163" s="701"/>
      <c r="B163" s="727"/>
      <c r="C163" s="685" t="s">
        <v>825</v>
      </c>
      <c r="D163" s="408" t="s">
        <v>812</v>
      </c>
      <c r="E163" s="409">
        <v>1000</v>
      </c>
      <c r="F163" s="410"/>
      <c r="G163" s="411">
        <f t="shared" si="10"/>
        <v>0</v>
      </c>
      <c r="H163" s="412">
        <f t="shared" si="11"/>
        <v>0</v>
      </c>
      <c r="I163" s="413">
        <f t="shared" si="12"/>
        <v>1000</v>
      </c>
      <c r="J163" s="414">
        <f t="shared" si="13"/>
        <v>0</v>
      </c>
    </row>
    <row r="164" spans="1:10" s="399" customFormat="1" ht="30" customHeight="1" thickBot="1">
      <c r="A164" s="702"/>
      <c r="B164" s="727"/>
      <c r="C164" s="686"/>
      <c r="D164" s="387" t="s">
        <v>813</v>
      </c>
      <c r="E164" s="409">
        <v>1000</v>
      </c>
      <c r="F164" s="400"/>
      <c r="G164" s="394">
        <f t="shared" si="10"/>
        <v>0</v>
      </c>
      <c r="H164" s="395">
        <f t="shared" si="11"/>
        <v>0</v>
      </c>
      <c r="I164" s="384">
        <f t="shared" si="12"/>
        <v>1000</v>
      </c>
      <c r="J164" s="415">
        <f t="shared" si="13"/>
        <v>0</v>
      </c>
    </row>
    <row r="165" spans="1:10" s="399" customFormat="1" ht="30" customHeight="1" thickBot="1">
      <c r="A165" s="702"/>
      <c r="B165" s="727"/>
      <c r="C165" s="686"/>
      <c r="D165" s="387" t="s">
        <v>814</v>
      </c>
      <c r="E165" s="409">
        <v>1000</v>
      </c>
      <c r="F165" s="400"/>
      <c r="G165" s="394">
        <f t="shared" si="10"/>
        <v>0</v>
      </c>
      <c r="H165" s="395">
        <f t="shared" si="11"/>
        <v>0</v>
      </c>
      <c r="I165" s="384">
        <f t="shared" si="12"/>
        <v>1000</v>
      </c>
      <c r="J165" s="415">
        <f t="shared" si="13"/>
        <v>0</v>
      </c>
    </row>
    <row r="166" spans="1:10" s="399" customFormat="1" ht="30" customHeight="1" thickBot="1">
      <c r="A166" s="702"/>
      <c r="B166" s="727"/>
      <c r="C166" s="686"/>
      <c r="D166" s="387" t="s">
        <v>815</v>
      </c>
      <c r="E166" s="409">
        <v>1000</v>
      </c>
      <c r="F166" s="400"/>
      <c r="G166" s="394">
        <f t="shared" si="10"/>
        <v>0</v>
      </c>
      <c r="H166" s="395">
        <f t="shared" si="11"/>
        <v>0</v>
      </c>
      <c r="I166" s="384">
        <f t="shared" si="12"/>
        <v>1000</v>
      </c>
      <c r="J166" s="415">
        <f t="shared" si="13"/>
        <v>0</v>
      </c>
    </row>
    <row r="167" spans="1:10" s="399" customFormat="1" ht="30" customHeight="1" thickBot="1">
      <c r="A167" s="703"/>
      <c r="B167" s="727"/>
      <c r="C167" s="707"/>
      <c r="D167" s="416" t="s">
        <v>816</v>
      </c>
      <c r="E167" s="409">
        <v>1000</v>
      </c>
      <c r="F167" s="417"/>
      <c r="G167" s="418">
        <f t="shared" si="10"/>
        <v>0</v>
      </c>
      <c r="H167" s="419">
        <f t="shared" si="11"/>
        <v>0</v>
      </c>
      <c r="I167" s="420">
        <f t="shared" si="12"/>
        <v>1000</v>
      </c>
      <c r="J167" s="421">
        <f t="shared" si="13"/>
        <v>0</v>
      </c>
    </row>
    <row r="168" spans="1:10" s="399" customFormat="1" ht="30" customHeight="1" thickBot="1">
      <c r="A168" s="701"/>
      <c r="B168" s="727"/>
      <c r="C168" s="685" t="s">
        <v>825</v>
      </c>
      <c r="D168" s="408" t="s">
        <v>812</v>
      </c>
      <c r="E168" s="409">
        <v>1000</v>
      </c>
      <c r="F168" s="410"/>
      <c r="G168" s="411">
        <f t="shared" si="10"/>
        <v>0</v>
      </c>
      <c r="H168" s="412">
        <f t="shared" ref="H168:H192" si="14">$D$6</f>
        <v>0</v>
      </c>
      <c r="I168" s="413">
        <f t="shared" si="12"/>
        <v>1000</v>
      </c>
      <c r="J168" s="414">
        <f t="shared" si="13"/>
        <v>0</v>
      </c>
    </row>
    <row r="169" spans="1:10" s="399" customFormat="1" ht="30" customHeight="1" thickBot="1">
      <c r="A169" s="702"/>
      <c r="B169" s="727"/>
      <c r="C169" s="686"/>
      <c r="D169" s="387" t="s">
        <v>813</v>
      </c>
      <c r="E169" s="409">
        <v>1000</v>
      </c>
      <c r="F169" s="400"/>
      <c r="G169" s="394">
        <f t="shared" si="10"/>
        <v>0</v>
      </c>
      <c r="H169" s="395">
        <f t="shared" si="14"/>
        <v>0</v>
      </c>
      <c r="I169" s="384">
        <f t="shared" si="12"/>
        <v>1000</v>
      </c>
      <c r="J169" s="415">
        <f t="shared" si="13"/>
        <v>0</v>
      </c>
    </row>
    <row r="170" spans="1:10" s="399" customFormat="1" ht="30" customHeight="1" thickBot="1">
      <c r="A170" s="702"/>
      <c r="B170" s="727"/>
      <c r="C170" s="686"/>
      <c r="D170" s="387" t="s">
        <v>814</v>
      </c>
      <c r="E170" s="409">
        <v>1000</v>
      </c>
      <c r="F170" s="400"/>
      <c r="G170" s="394">
        <f t="shared" si="10"/>
        <v>0</v>
      </c>
      <c r="H170" s="395">
        <f t="shared" si="14"/>
        <v>0</v>
      </c>
      <c r="I170" s="384">
        <f t="shared" si="12"/>
        <v>1000</v>
      </c>
      <c r="J170" s="415">
        <f t="shared" si="13"/>
        <v>0</v>
      </c>
    </row>
    <row r="171" spans="1:10" s="399" customFormat="1" ht="30" customHeight="1" thickBot="1">
      <c r="A171" s="702"/>
      <c r="B171" s="727"/>
      <c r="C171" s="686"/>
      <c r="D171" s="387" t="s">
        <v>815</v>
      </c>
      <c r="E171" s="409">
        <v>1000</v>
      </c>
      <c r="F171" s="400"/>
      <c r="G171" s="394">
        <f t="shared" si="10"/>
        <v>0</v>
      </c>
      <c r="H171" s="395">
        <f t="shared" si="14"/>
        <v>0</v>
      </c>
      <c r="I171" s="384">
        <f t="shared" si="12"/>
        <v>1000</v>
      </c>
      <c r="J171" s="415">
        <f t="shared" si="13"/>
        <v>0</v>
      </c>
    </row>
    <row r="172" spans="1:10" s="399" customFormat="1" ht="30" customHeight="1" thickBot="1">
      <c r="A172" s="703"/>
      <c r="B172" s="728"/>
      <c r="C172" s="707"/>
      <c r="D172" s="416" t="s">
        <v>816</v>
      </c>
      <c r="E172" s="409">
        <v>1000</v>
      </c>
      <c r="F172" s="417"/>
      <c r="G172" s="418">
        <f t="shared" si="10"/>
        <v>0</v>
      </c>
      <c r="H172" s="419">
        <f t="shared" si="14"/>
        <v>0</v>
      </c>
      <c r="I172" s="420">
        <f t="shared" si="12"/>
        <v>1000</v>
      </c>
      <c r="J172" s="421">
        <f t="shared" si="13"/>
        <v>0</v>
      </c>
    </row>
    <row r="173" spans="1:10" s="399" customFormat="1" ht="30" customHeight="1" thickBot="1">
      <c r="A173" s="701"/>
      <c r="B173" s="729" t="s">
        <v>826</v>
      </c>
      <c r="C173" s="685" t="s">
        <v>825</v>
      </c>
      <c r="D173" s="408" t="s">
        <v>812</v>
      </c>
      <c r="E173" s="409">
        <v>1000</v>
      </c>
      <c r="F173" s="410"/>
      <c r="G173" s="411">
        <f t="shared" si="10"/>
        <v>0</v>
      </c>
      <c r="H173" s="412">
        <f t="shared" si="14"/>
        <v>0</v>
      </c>
      <c r="I173" s="413">
        <f t="shared" si="12"/>
        <v>1000</v>
      </c>
      <c r="J173" s="414">
        <f t="shared" si="13"/>
        <v>0</v>
      </c>
    </row>
    <row r="174" spans="1:10" s="399" customFormat="1" ht="30" customHeight="1" thickBot="1">
      <c r="A174" s="702"/>
      <c r="B174" s="730"/>
      <c r="C174" s="686"/>
      <c r="D174" s="387" t="s">
        <v>813</v>
      </c>
      <c r="E174" s="409">
        <v>1000</v>
      </c>
      <c r="F174" s="400"/>
      <c r="G174" s="394">
        <f t="shared" si="10"/>
        <v>0</v>
      </c>
      <c r="H174" s="395">
        <f t="shared" si="14"/>
        <v>0</v>
      </c>
      <c r="I174" s="384">
        <f t="shared" si="12"/>
        <v>1000</v>
      </c>
      <c r="J174" s="415">
        <f t="shared" si="13"/>
        <v>0</v>
      </c>
    </row>
    <row r="175" spans="1:10" s="399" customFormat="1" ht="30" customHeight="1" thickBot="1">
      <c r="A175" s="702"/>
      <c r="B175" s="730"/>
      <c r="C175" s="686"/>
      <c r="D175" s="387" t="s">
        <v>814</v>
      </c>
      <c r="E175" s="409">
        <v>1000</v>
      </c>
      <c r="F175" s="400"/>
      <c r="G175" s="394">
        <f t="shared" si="10"/>
        <v>0</v>
      </c>
      <c r="H175" s="395">
        <f t="shared" si="14"/>
        <v>0</v>
      </c>
      <c r="I175" s="384">
        <f t="shared" si="12"/>
        <v>1000</v>
      </c>
      <c r="J175" s="415">
        <f t="shared" si="13"/>
        <v>0</v>
      </c>
    </row>
    <row r="176" spans="1:10" s="399" customFormat="1" ht="30" customHeight="1" thickBot="1">
      <c r="A176" s="702"/>
      <c r="B176" s="730"/>
      <c r="C176" s="686"/>
      <c r="D176" s="387" t="s">
        <v>815</v>
      </c>
      <c r="E176" s="409">
        <v>1000</v>
      </c>
      <c r="F176" s="400"/>
      <c r="G176" s="394">
        <f t="shared" si="10"/>
        <v>0</v>
      </c>
      <c r="H176" s="395">
        <f t="shared" si="14"/>
        <v>0</v>
      </c>
      <c r="I176" s="384">
        <f t="shared" si="12"/>
        <v>1000</v>
      </c>
      <c r="J176" s="415">
        <f t="shared" si="13"/>
        <v>0</v>
      </c>
    </row>
    <row r="177" spans="1:10" s="399" customFormat="1" ht="30" customHeight="1" thickBot="1">
      <c r="A177" s="703"/>
      <c r="B177" s="730"/>
      <c r="C177" s="707"/>
      <c r="D177" s="416" t="s">
        <v>816</v>
      </c>
      <c r="E177" s="409">
        <v>1000</v>
      </c>
      <c r="F177" s="417"/>
      <c r="G177" s="418">
        <f t="shared" si="10"/>
        <v>0</v>
      </c>
      <c r="H177" s="419">
        <f t="shared" si="14"/>
        <v>0</v>
      </c>
      <c r="I177" s="420">
        <f t="shared" si="12"/>
        <v>1000</v>
      </c>
      <c r="J177" s="421">
        <f t="shared" si="13"/>
        <v>0</v>
      </c>
    </row>
    <row r="178" spans="1:10" s="399" customFormat="1" ht="30" customHeight="1" thickBot="1">
      <c r="A178" s="701"/>
      <c r="B178" s="730"/>
      <c r="C178" s="685" t="s">
        <v>825</v>
      </c>
      <c r="D178" s="408" t="s">
        <v>812</v>
      </c>
      <c r="E178" s="409">
        <v>1000</v>
      </c>
      <c r="F178" s="410"/>
      <c r="G178" s="411">
        <f t="shared" si="10"/>
        <v>0</v>
      </c>
      <c r="H178" s="412">
        <f t="shared" si="14"/>
        <v>0</v>
      </c>
      <c r="I178" s="413">
        <f t="shared" si="12"/>
        <v>1000</v>
      </c>
      <c r="J178" s="414">
        <f t="shared" si="13"/>
        <v>0</v>
      </c>
    </row>
    <row r="179" spans="1:10" s="399" customFormat="1" ht="30" customHeight="1" thickBot="1">
      <c r="A179" s="702"/>
      <c r="B179" s="730"/>
      <c r="C179" s="686"/>
      <c r="D179" s="387" t="s">
        <v>813</v>
      </c>
      <c r="E179" s="409">
        <v>1000</v>
      </c>
      <c r="F179" s="400"/>
      <c r="G179" s="394">
        <f t="shared" si="10"/>
        <v>0</v>
      </c>
      <c r="H179" s="395">
        <f t="shared" si="14"/>
        <v>0</v>
      </c>
      <c r="I179" s="384">
        <f t="shared" si="12"/>
        <v>1000</v>
      </c>
      <c r="J179" s="415">
        <f t="shared" si="13"/>
        <v>0</v>
      </c>
    </row>
    <row r="180" spans="1:10" s="399" customFormat="1" ht="30" customHeight="1" thickBot="1">
      <c r="A180" s="702"/>
      <c r="B180" s="730"/>
      <c r="C180" s="686"/>
      <c r="D180" s="387" t="s">
        <v>814</v>
      </c>
      <c r="E180" s="409">
        <v>1000</v>
      </c>
      <c r="F180" s="400"/>
      <c r="G180" s="394">
        <f t="shared" si="10"/>
        <v>0</v>
      </c>
      <c r="H180" s="395">
        <f t="shared" si="14"/>
        <v>0</v>
      </c>
      <c r="I180" s="384">
        <f t="shared" si="12"/>
        <v>1000</v>
      </c>
      <c r="J180" s="415">
        <f t="shared" si="13"/>
        <v>0</v>
      </c>
    </row>
    <row r="181" spans="1:10" s="399" customFormat="1" ht="30" customHeight="1" thickBot="1">
      <c r="A181" s="702"/>
      <c r="B181" s="730"/>
      <c r="C181" s="686"/>
      <c r="D181" s="387" t="s">
        <v>815</v>
      </c>
      <c r="E181" s="409">
        <v>1000</v>
      </c>
      <c r="F181" s="400"/>
      <c r="G181" s="394">
        <f t="shared" si="10"/>
        <v>0</v>
      </c>
      <c r="H181" s="395">
        <f t="shared" si="14"/>
        <v>0</v>
      </c>
      <c r="I181" s="384">
        <f t="shared" si="12"/>
        <v>1000</v>
      </c>
      <c r="J181" s="415">
        <f t="shared" si="13"/>
        <v>0</v>
      </c>
    </row>
    <row r="182" spans="1:10" s="399" customFormat="1" ht="30" customHeight="1" thickBot="1">
      <c r="A182" s="703"/>
      <c r="B182" s="730"/>
      <c r="C182" s="707"/>
      <c r="D182" s="416" t="s">
        <v>816</v>
      </c>
      <c r="E182" s="409">
        <v>1000</v>
      </c>
      <c r="F182" s="417"/>
      <c r="G182" s="418">
        <f t="shared" si="10"/>
        <v>0</v>
      </c>
      <c r="H182" s="419">
        <f t="shared" si="14"/>
        <v>0</v>
      </c>
      <c r="I182" s="420">
        <f t="shared" si="12"/>
        <v>1000</v>
      </c>
      <c r="J182" s="421">
        <f t="shared" si="13"/>
        <v>0</v>
      </c>
    </row>
    <row r="183" spans="1:10" s="399" customFormat="1" ht="30" customHeight="1" thickBot="1">
      <c r="A183" s="701"/>
      <c r="B183" s="730"/>
      <c r="C183" s="685" t="s">
        <v>825</v>
      </c>
      <c r="D183" s="408" t="s">
        <v>812</v>
      </c>
      <c r="E183" s="409">
        <v>1000</v>
      </c>
      <c r="F183" s="410"/>
      <c r="G183" s="411">
        <f t="shared" si="10"/>
        <v>0</v>
      </c>
      <c r="H183" s="412">
        <f t="shared" si="14"/>
        <v>0</v>
      </c>
      <c r="I183" s="413">
        <f t="shared" si="12"/>
        <v>1000</v>
      </c>
      <c r="J183" s="414">
        <f t="shared" si="13"/>
        <v>0</v>
      </c>
    </row>
    <row r="184" spans="1:10" s="399" customFormat="1" ht="30" customHeight="1" thickBot="1">
      <c r="A184" s="702"/>
      <c r="B184" s="730"/>
      <c r="C184" s="686"/>
      <c r="D184" s="387" t="s">
        <v>813</v>
      </c>
      <c r="E184" s="409">
        <v>1000</v>
      </c>
      <c r="F184" s="400"/>
      <c r="G184" s="394">
        <f t="shared" si="10"/>
        <v>0</v>
      </c>
      <c r="H184" s="395">
        <f t="shared" si="14"/>
        <v>0</v>
      </c>
      <c r="I184" s="384">
        <f t="shared" si="12"/>
        <v>1000</v>
      </c>
      <c r="J184" s="415">
        <f t="shared" si="13"/>
        <v>0</v>
      </c>
    </row>
    <row r="185" spans="1:10" s="399" customFormat="1" ht="30" customHeight="1" thickBot="1">
      <c r="A185" s="702"/>
      <c r="B185" s="730"/>
      <c r="C185" s="686"/>
      <c r="D185" s="387" t="s">
        <v>814</v>
      </c>
      <c r="E185" s="409">
        <v>1000</v>
      </c>
      <c r="F185" s="400"/>
      <c r="G185" s="394">
        <f t="shared" si="10"/>
        <v>0</v>
      </c>
      <c r="H185" s="395">
        <f t="shared" si="14"/>
        <v>0</v>
      </c>
      <c r="I185" s="384">
        <f t="shared" si="12"/>
        <v>1000</v>
      </c>
      <c r="J185" s="415">
        <f t="shared" si="13"/>
        <v>0</v>
      </c>
    </row>
    <row r="186" spans="1:10" s="399" customFormat="1" ht="30" customHeight="1" thickBot="1">
      <c r="A186" s="702"/>
      <c r="B186" s="730"/>
      <c r="C186" s="686"/>
      <c r="D186" s="387" t="s">
        <v>815</v>
      </c>
      <c r="E186" s="409">
        <v>1000</v>
      </c>
      <c r="F186" s="400"/>
      <c r="G186" s="394">
        <f t="shared" si="10"/>
        <v>0</v>
      </c>
      <c r="H186" s="395">
        <f t="shared" si="14"/>
        <v>0</v>
      </c>
      <c r="I186" s="384">
        <f t="shared" si="12"/>
        <v>1000</v>
      </c>
      <c r="J186" s="415">
        <f t="shared" si="13"/>
        <v>0</v>
      </c>
    </row>
    <row r="187" spans="1:10" s="399" customFormat="1" ht="30" customHeight="1" thickBot="1">
      <c r="A187" s="703"/>
      <c r="B187" s="730"/>
      <c r="C187" s="707"/>
      <c r="D187" s="416" t="s">
        <v>816</v>
      </c>
      <c r="E187" s="409">
        <v>1000</v>
      </c>
      <c r="F187" s="417"/>
      <c r="G187" s="418">
        <f t="shared" si="10"/>
        <v>0</v>
      </c>
      <c r="H187" s="419">
        <f t="shared" si="14"/>
        <v>0</v>
      </c>
      <c r="I187" s="420">
        <f t="shared" si="12"/>
        <v>1000</v>
      </c>
      <c r="J187" s="421">
        <f t="shared" si="13"/>
        <v>0</v>
      </c>
    </row>
    <row r="188" spans="1:10" s="399" customFormat="1" ht="30" customHeight="1" thickBot="1">
      <c r="A188" s="701"/>
      <c r="B188" s="730"/>
      <c r="C188" s="685" t="s">
        <v>825</v>
      </c>
      <c r="D188" s="408" t="s">
        <v>812</v>
      </c>
      <c r="E188" s="409">
        <v>1000</v>
      </c>
      <c r="F188" s="410"/>
      <c r="G188" s="411">
        <f t="shared" si="10"/>
        <v>0</v>
      </c>
      <c r="H188" s="412">
        <f t="shared" si="14"/>
        <v>0</v>
      </c>
      <c r="I188" s="413">
        <f t="shared" si="12"/>
        <v>1000</v>
      </c>
      <c r="J188" s="414">
        <f t="shared" si="13"/>
        <v>0</v>
      </c>
    </row>
    <row r="189" spans="1:10" s="399" customFormat="1" ht="30" customHeight="1" thickBot="1">
      <c r="A189" s="702"/>
      <c r="B189" s="730"/>
      <c r="C189" s="686"/>
      <c r="D189" s="387" t="s">
        <v>813</v>
      </c>
      <c r="E189" s="409">
        <v>1000</v>
      </c>
      <c r="F189" s="400"/>
      <c r="G189" s="394">
        <f t="shared" si="10"/>
        <v>0</v>
      </c>
      <c r="H189" s="395">
        <f t="shared" si="14"/>
        <v>0</v>
      </c>
      <c r="I189" s="384">
        <f t="shared" si="12"/>
        <v>1000</v>
      </c>
      <c r="J189" s="415">
        <f t="shared" si="13"/>
        <v>0</v>
      </c>
    </row>
    <row r="190" spans="1:10" s="399" customFormat="1" ht="30" customHeight="1" thickBot="1">
      <c r="A190" s="702"/>
      <c r="B190" s="730"/>
      <c r="C190" s="686"/>
      <c r="D190" s="387" t="s">
        <v>814</v>
      </c>
      <c r="E190" s="409">
        <v>1000</v>
      </c>
      <c r="F190" s="400"/>
      <c r="G190" s="394">
        <f t="shared" si="10"/>
        <v>0</v>
      </c>
      <c r="H190" s="395">
        <f t="shared" si="14"/>
        <v>0</v>
      </c>
      <c r="I190" s="384">
        <f t="shared" si="12"/>
        <v>1000</v>
      </c>
      <c r="J190" s="415">
        <f t="shared" si="13"/>
        <v>0</v>
      </c>
    </row>
    <row r="191" spans="1:10" s="399" customFormat="1" ht="30" customHeight="1" thickBot="1">
      <c r="A191" s="702"/>
      <c r="B191" s="730"/>
      <c r="C191" s="686"/>
      <c r="D191" s="387" t="s">
        <v>815</v>
      </c>
      <c r="E191" s="409">
        <v>1000</v>
      </c>
      <c r="F191" s="400"/>
      <c r="G191" s="394">
        <f t="shared" si="10"/>
        <v>0</v>
      </c>
      <c r="H191" s="395">
        <f t="shared" si="14"/>
        <v>0</v>
      </c>
      <c r="I191" s="384">
        <f t="shared" si="12"/>
        <v>1000</v>
      </c>
      <c r="J191" s="415">
        <f t="shared" si="13"/>
        <v>0</v>
      </c>
    </row>
    <row r="192" spans="1:10" s="399" customFormat="1" ht="30" customHeight="1" thickBot="1">
      <c r="A192" s="703"/>
      <c r="B192" s="731"/>
      <c r="C192" s="707"/>
      <c r="D192" s="416" t="s">
        <v>816</v>
      </c>
      <c r="E192" s="409">
        <v>1000</v>
      </c>
      <c r="F192" s="417"/>
      <c r="G192" s="418">
        <f t="shared" si="10"/>
        <v>0</v>
      </c>
      <c r="H192" s="419">
        <f t="shared" si="14"/>
        <v>0</v>
      </c>
      <c r="I192" s="420">
        <f t="shared" si="12"/>
        <v>1000</v>
      </c>
      <c r="J192" s="421">
        <f t="shared" si="13"/>
        <v>0</v>
      </c>
    </row>
  </sheetData>
  <sheetProtection password="C615" sheet="1" objects="1" scenarios="1" selectLockedCells="1"/>
  <protectedRanges>
    <protectedRange sqref="F8:F192" name="Диапазон1"/>
  </protectedRanges>
  <mergeCells count="96">
    <mergeCell ref="A173:A177"/>
    <mergeCell ref="B173:B192"/>
    <mergeCell ref="C173:C177"/>
    <mergeCell ref="A178:A182"/>
    <mergeCell ref="C178:C182"/>
    <mergeCell ref="A183:A187"/>
    <mergeCell ref="C183:C187"/>
    <mergeCell ref="A188:A192"/>
    <mergeCell ref="C188:C192"/>
    <mergeCell ref="A153:A157"/>
    <mergeCell ref="B153:B172"/>
    <mergeCell ref="C153:C157"/>
    <mergeCell ref="A158:A162"/>
    <mergeCell ref="C158:C162"/>
    <mergeCell ref="A163:A167"/>
    <mergeCell ref="C163:C167"/>
    <mergeCell ref="A168:A172"/>
    <mergeCell ref="C168:C172"/>
    <mergeCell ref="A133:A137"/>
    <mergeCell ref="B133:B152"/>
    <mergeCell ref="C133:C137"/>
    <mergeCell ref="A138:A142"/>
    <mergeCell ref="C138:C142"/>
    <mergeCell ref="A143:A147"/>
    <mergeCell ref="C143:C147"/>
    <mergeCell ref="A148:A152"/>
    <mergeCell ref="C148:C152"/>
    <mergeCell ref="A113:A117"/>
    <mergeCell ref="B113:B132"/>
    <mergeCell ref="C113:C117"/>
    <mergeCell ref="A118:A122"/>
    <mergeCell ref="C118:C122"/>
    <mergeCell ref="A123:A127"/>
    <mergeCell ref="C123:C127"/>
    <mergeCell ref="A128:A132"/>
    <mergeCell ref="C128:C132"/>
    <mergeCell ref="A93:A97"/>
    <mergeCell ref="B93:B112"/>
    <mergeCell ref="C93:C97"/>
    <mergeCell ref="A98:A102"/>
    <mergeCell ref="C98:C102"/>
    <mergeCell ref="A103:A107"/>
    <mergeCell ref="C103:C107"/>
    <mergeCell ref="A108:A112"/>
    <mergeCell ref="C108:C112"/>
    <mergeCell ref="A73:A77"/>
    <mergeCell ref="B73:B92"/>
    <mergeCell ref="C73:C77"/>
    <mergeCell ref="A78:A82"/>
    <mergeCell ref="C78:C82"/>
    <mergeCell ref="A83:A87"/>
    <mergeCell ref="C83:C87"/>
    <mergeCell ref="A88:A92"/>
    <mergeCell ref="C88:C92"/>
    <mergeCell ref="A53:A57"/>
    <mergeCell ref="B53:B72"/>
    <mergeCell ref="C53:C57"/>
    <mergeCell ref="A58:A62"/>
    <mergeCell ref="C58:C62"/>
    <mergeCell ref="A63:A67"/>
    <mergeCell ref="C63:C67"/>
    <mergeCell ref="A68:A72"/>
    <mergeCell ref="C68:C72"/>
    <mergeCell ref="A28:A32"/>
    <mergeCell ref="B28:B32"/>
    <mergeCell ref="C28:C32"/>
    <mergeCell ref="A33:A37"/>
    <mergeCell ref="B33:B52"/>
    <mergeCell ref="C33:C37"/>
    <mergeCell ref="A38:A42"/>
    <mergeCell ref="C38:C42"/>
    <mergeCell ref="A43:A47"/>
    <mergeCell ref="C43:C47"/>
    <mergeCell ref="A48:A52"/>
    <mergeCell ref="C48:C52"/>
    <mergeCell ref="K3:O5"/>
    <mergeCell ref="K6:O6"/>
    <mergeCell ref="A8:A12"/>
    <mergeCell ref="B8:B27"/>
    <mergeCell ref="C8:C12"/>
    <mergeCell ref="A13:A17"/>
    <mergeCell ref="C13:C17"/>
    <mergeCell ref="A18:A22"/>
    <mergeCell ref="C18:C22"/>
    <mergeCell ref="A23:A27"/>
    <mergeCell ref="C23:C27"/>
    <mergeCell ref="F6:J6"/>
    <mergeCell ref="D5:E5"/>
    <mergeCell ref="D6:E6"/>
    <mergeCell ref="A5:C5"/>
    <mergeCell ref="A6:C6"/>
    <mergeCell ref="H1:J1"/>
    <mergeCell ref="H2:I2"/>
    <mergeCell ref="H3:I3"/>
    <mergeCell ref="H4:I4"/>
    <mergeCell ref="F5:J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7030A0"/>
  </sheetPr>
  <dimension ref="A1:S120"/>
  <sheetViews>
    <sheetView zoomScale="75" zoomScaleNormal="75" workbookViewId="0">
      <pane ySplit="6" topLeftCell="A7" activePane="bottomLeft" state="frozen"/>
      <selection pane="bottomLeft" activeCell="J19" sqref="J19"/>
    </sheetView>
  </sheetViews>
  <sheetFormatPr defaultColWidth="8.109375" defaultRowHeight="11.4" customHeight="1"/>
  <cols>
    <col min="1" max="1" width="24.77734375" style="373" customWidth="1"/>
    <col min="2" max="2" width="13.44140625" style="373" customWidth="1"/>
    <col min="3" max="3" width="32.6640625" style="373" customWidth="1"/>
    <col min="4" max="4" width="17.77734375" style="373" customWidth="1"/>
    <col min="5" max="5" width="14.88671875" style="373" customWidth="1"/>
    <col min="6" max="6" width="8.88671875" style="373" customWidth="1"/>
    <col min="7" max="7" width="18.6640625" style="373" customWidth="1"/>
    <col min="8" max="8" width="11.109375" style="373" customWidth="1"/>
    <col min="9" max="9" width="12.5546875" style="373" customWidth="1"/>
    <col min="10" max="10" width="11" style="373" customWidth="1"/>
    <col min="11" max="11" width="16.33203125" style="484" customWidth="1"/>
    <col min="12" max="12" width="10.5546875" style="373" customWidth="1"/>
    <col min="13" max="13" width="14" style="488" customWidth="1"/>
    <col min="14" max="14" width="14.77734375" style="488" customWidth="1"/>
    <col min="15" max="16384" width="8.109375" style="370"/>
  </cols>
  <sheetData>
    <row r="1" spans="1:19" s="373" customFormat="1" ht="15" customHeight="1">
      <c r="A1" s="371"/>
      <c r="B1" s="371"/>
      <c r="C1" s="371"/>
      <c r="D1" s="371"/>
      <c r="E1" s="371"/>
      <c r="F1" s="371"/>
      <c r="G1" s="371"/>
      <c r="H1" s="664"/>
      <c r="I1" s="664"/>
      <c r="J1" s="664"/>
      <c r="K1" s="475"/>
      <c r="L1" s="371"/>
      <c r="M1" s="483"/>
      <c r="N1" s="484"/>
    </row>
    <row r="2" spans="1:19" s="373" customFormat="1" ht="15" customHeight="1" thickBot="1">
      <c r="A2" s="371"/>
      <c r="B2" s="371"/>
      <c r="C2" s="371"/>
      <c r="D2" s="371"/>
      <c r="E2" s="371"/>
      <c r="F2" s="371"/>
      <c r="G2" s="371"/>
      <c r="H2" s="665"/>
      <c r="I2" s="666"/>
      <c r="J2" s="374"/>
      <c r="K2" s="475"/>
      <c r="L2" s="371"/>
      <c r="M2" s="483"/>
      <c r="N2" s="484"/>
    </row>
    <row r="3" spans="1:19" s="373" customFormat="1" ht="15" customHeight="1">
      <c r="A3" s="371"/>
      <c r="B3" s="371"/>
      <c r="C3" s="371"/>
      <c r="D3" s="371"/>
      <c r="E3" s="371"/>
      <c r="F3" s="371"/>
      <c r="G3" s="371"/>
      <c r="H3" s="665"/>
      <c r="I3" s="666"/>
      <c r="J3" s="374"/>
      <c r="K3" s="475"/>
      <c r="L3" s="371"/>
      <c r="M3" s="483"/>
      <c r="N3" s="484"/>
      <c r="O3" s="669" t="s">
        <v>944</v>
      </c>
      <c r="P3" s="670"/>
      <c r="Q3" s="670"/>
      <c r="R3" s="670"/>
      <c r="S3" s="671"/>
    </row>
    <row r="4" spans="1:19" s="373" customFormat="1" ht="15" customHeight="1" thickBot="1">
      <c r="A4" s="371"/>
      <c r="B4" s="371"/>
      <c r="C4" s="371"/>
      <c r="D4" s="371"/>
      <c r="E4" s="371"/>
      <c r="F4" s="371"/>
      <c r="G4" s="371"/>
      <c r="H4" s="665"/>
      <c r="I4" s="666"/>
      <c r="J4" s="374"/>
      <c r="K4" s="475"/>
      <c r="L4" s="371"/>
      <c r="M4" s="483"/>
      <c r="N4" s="484"/>
      <c r="O4" s="672"/>
      <c r="P4" s="673"/>
      <c r="Q4" s="673"/>
      <c r="R4" s="673"/>
      <c r="S4" s="674"/>
    </row>
    <row r="5" spans="1:19" s="373" customFormat="1" ht="48" customHeight="1" thickBot="1">
      <c r="A5" s="667" t="s">
        <v>948</v>
      </c>
      <c r="B5" s="732"/>
      <c r="C5" s="732"/>
      <c r="D5" s="734"/>
      <c r="E5" s="667" t="s">
        <v>804</v>
      </c>
      <c r="F5" s="732"/>
      <c r="G5" s="734"/>
      <c r="H5" s="667" t="s">
        <v>949</v>
      </c>
      <c r="I5" s="732"/>
      <c r="J5" s="732"/>
      <c r="K5" s="732"/>
      <c r="L5" s="732"/>
      <c r="M5" s="732"/>
      <c r="N5" s="732"/>
      <c r="O5" s="675"/>
      <c r="P5" s="676"/>
      <c r="Q5" s="676"/>
      <c r="R5" s="676"/>
      <c r="S5" s="677"/>
    </row>
    <row r="6" spans="1:19" s="373" customFormat="1" ht="28.8" customHeight="1" thickBot="1">
      <c r="A6" s="755">
        <f>SUM(K8:K110)</f>
        <v>0</v>
      </c>
      <c r="B6" s="732"/>
      <c r="C6" s="732"/>
      <c r="D6" s="734"/>
      <c r="E6" s="756">
        <f>Итого!$B$17</f>
        <v>0</v>
      </c>
      <c r="F6" s="732"/>
      <c r="G6" s="734"/>
      <c r="H6" s="733">
        <f>SUM(N8:N110)</f>
        <v>0</v>
      </c>
      <c r="I6" s="732"/>
      <c r="J6" s="732"/>
      <c r="K6" s="732"/>
      <c r="L6" s="732"/>
      <c r="M6" s="732"/>
      <c r="N6" s="734"/>
      <c r="O6" s="678">
        <f>Итого!$B$16</f>
        <v>0</v>
      </c>
      <c r="P6" s="679"/>
      <c r="Q6" s="679"/>
      <c r="R6" s="679"/>
      <c r="S6" s="680"/>
    </row>
    <row r="7" spans="1:19" s="373" customFormat="1" ht="54" customHeight="1" thickBot="1">
      <c r="A7" s="375" t="s">
        <v>129</v>
      </c>
      <c r="B7" s="376" t="s">
        <v>5</v>
      </c>
      <c r="C7" s="376" t="s">
        <v>806</v>
      </c>
      <c r="D7" s="376" t="s">
        <v>827</v>
      </c>
      <c r="E7" s="376" t="s">
        <v>828</v>
      </c>
      <c r="F7" s="376" t="s">
        <v>114</v>
      </c>
      <c r="G7" s="376" t="s">
        <v>829</v>
      </c>
      <c r="H7" s="376" t="s">
        <v>830</v>
      </c>
      <c r="I7" s="376" t="s">
        <v>807</v>
      </c>
      <c r="J7" s="377" t="s">
        <v>808</v>
      </c>
      <c r="K7" s="476" t="s">
        <v>809</v>
      </c>
      <c r="L7" s="376" t="s">
        <v>16</v>
      </c>
      <c r="M7" s="485" t="s">
        <v>118</v>
      </c>
      <c r="N7" s="485" t="s">
        <v>119</v>
      </c>
    </row>
    <row r="8" spans="1:19" s="62" customFormat="1" ht="24.6" customHeight="1" thickBot="1">
      <c r="A8" s="681"/>
      <c r="B8" s="736">
        <v>6597</v>
      </c>
      <c r="C8" s="423" t="s">
        <v>831</v>
      </c>
      <c r="D8" s="739" t="s">
        <v>832</v>
      </c>
      <c r="E8" s="742" t="s">
        <v>833</v>
      </c>
      <c r="F8" s="379" t="s">
        <v>834</v>
      </c>
      <c r="G8" s="739" t="s">
        <v>835</v>
      </c>
      <c r="H8" s="745"/>
      <c r="I8" s="465">
        <v>450</v>
      </c>
      <c r="J8" s="381"/>
      <c r="K8" s="477">
        <f t="shared" ref="K8:K35" si="0">J8*I8</f>
        <v>0</v>
      </c>
      <c r="L8" s="424">
        <f>$E$6</f>
        <v>0</v>
      </c>
      <c r="M8" s="486">
        <f>SUM(I8,-PRODUCT(I8,L8))</f>
        <v>450</v>
      </c>
      <c r="N8" s="385">
        <f>J8*M8</f>
        <v>0</v>
      </c>
    </row>
    <row r="9" spans="1:19" s="62" customFormat="1" ht="24.6" customHeight="1" thickBot="1">
      <c r="A9" s="682"/>
      <c r="B9" s="737"/>
      <c r="C9" s="425" t="s">
        <v>836</v>
      </c>
      <c r="D9" s="740"/>
      <c r="E9" s="743"/>
      <c r="F9" s="387" t="s">
        <v>834</v>
      </c>
      <c r="G9" s="740"/>
      <c r="H9" s="746"/>
      <c r="I9" s="466">
        <v>450</v>
      </c>
      <c r="J9" s="389"/>
      <c r="K9" s="478">
        <f t="shared" si="0"/>
        <v>0</v>
      </c>
      <c r="L9" s="426">
        <f t="shared" ref="L9:L72" si="1">$E$6</f>
        <v>0</v>
      </c>
      <c r="M9" s="486">
        <f t="shared" ref="M9:M72" si="2">SUM(I9,-PRODUCT(I9,L9))</f>
        <v>450</v>
      </c>
      <c r="N9" s="385">
        <f t="shared" ref="N9:N72" si="3">J9*M9</f>
        <v>0</v>
      </c>
    </row>
    <row r="10" spans="1:19" s="62" customFormat="1" ht="24.6" customHeight="1" thickBot="1">
      <c r="A10" s="682"/>
      <c r="B10" s="737"/>
      <c r="C10" s="425" t="s">
        <v>837</v>
      </c>
      <c r="D10" s="740"/>
      <c r="E10" s="743"/>
      <c r="F10" s="387" t="s">
        <v>834</v>
      </c>
      <c r="G10" s="740"/>
      <c r="H10" s="746"/>
      <c r="I10" s="466">
        <v>450</v>
      </c>
      <c r="J10" s="389"/>
      <c r="K10" s="478">
        <f t="shared" si="0"/>
        <v>0</v>
      </c>
      <c r="L10" s="426">
        <f t="shared" si="1"/>
        <v>0</v>
      </c>
      <c r="M10" s="486">
        <f t="shared" si="2"/>
        <v>450</v>
      </c>
      <c r="N10" s="385">
        <f t="shared" si="3"/>
        <v>0</v>
      </c>
    </row>
    <row r="11" spans="1:19" s="62" customFormat="1" ht="24.6" customHeight="1" thickBot="1">
      <c r="A11" s="682"/>
      <c r="B11" s="737"/>
      <c r="C11" s="425" t="s">
        <v>838</v>
      </c>
      <c r="D11" s="740"/>
      <c r="E11" s="743"/>
      <c r="F11" s="387" t="s">
        <v>834</v>
      </c>
      <c r="G11" s="740"/>
      <c r="H11" s="746"/>
      <c r="I11" s="466">
        <v>450</v>
      </c>
      <c r="J11" s="389"/>
      <c r="K11" s="478">
        <f t="shared" si="0"/>
        <v>0</v>
      </c>
      <c r="L11" s="426">
        <f t="shared" si="1"/>
        <v>0</v>
      </c>
      <c r="M11" s="486">
        <f>SUM(I11,-PRODUCT(I11,L11))</f>
        <v>450</v>
      </c>
      <c r="N11" s="385">
        <f t="shared" si="3"/>
        <v>0</v>
      </c>
    </row>
    <row r="12" spans="1:19" s="62" customFormat="1" ht="24.6" customHeight="1" thickBot="1">
      <c r="A12" s="682"/>
      <c r="B12" s="737"/>
      <c r="C12" s="425" t="s">
        <v>839</v>
      </c>
      <c r="D12" s="740"/>
      <c r="E12" s="743"/>
      <c r="F12" s="387" t="s">
        <v>834</v>
      </c>
      <c r="G12" s="740"/>
      <c r="H12" s="746"/>
      <c r="I12" s="466">
        <v>450</v>
      </c>
      <c r="J12" s="389"/>
      <c r="K12" s="478">
        <f t="shared" si="0"/>
        <v>0</v>
      </c>
      <c r="L12" s="426">
        <f t="shared" si="1"/>
        <v>0</v>
      </c>
      <c r="M12" s="486">
        <f t="shared" si="2"/>
        <v>450</v>
      </c>
      <c r="N12" s="385">
        <f t="shared" si="3"/>
        <v>0</v>
      </c>
    </row>
    <row r="13" spans="1:19" s="62" customFormat="1" ht="25.05" customHeight="1" thickBot="1">
      <c r="A13" s="682"/>
      <c r="B13" s="737"/>
      <c r="C13" s="425" t="s">
        <v>840</v>
      </c>
      <c r="D13" s="740"/>
      <c r="E13" s="743"/>
      <c r="F13" s="387" t="s">
        <v>834</v>
      </c>
      <c r="G13" s="740"/>
      <c r="H13" s="746"/>
      <c r="I13" s="466">
        <v>450</v>
      </c>
      <c r="J13" s="389"/>
      <c r="K13" s="478">
        <f t="shared" si="0"/>
        <v>0</v>
      </c>
      <c r="L13" s="426">
        <f t="shared" si="1"/>
        <v>0</v>
      </c>
      <c r="M13" s="486">
        <f t="shared" si="2"/>
        <v>450</v>
      </c>
      <c r="N13" s="385">
        <f t="shared" si="3"/>
        <v>0</v>
      </c>
    </row>
    <row r="14" spans="1:19" s="62" customFormat="1" ht="25.05" customHeight="1" thickBot="1">
      <c r="A14" s="735"/>
      <c r="B14" s="738"/>
      <c r="C14" s="427" t="s">
        <v>841</v>
      </c>
      <c r="D14" s="741"/>
      <c r="E14" s="744"/>
      <c r="F14" s="428" t="s">
        <v>834</v>
      </c>
      <c r="G14" s="741"/>
      <c r="H14" s="747"/>
      <c r="I14" s="467">
        <v>450</v>
      </c>
      <c r="J14" s="396"/>
      <c r="K14" s="479">
        <f t="shared" si="0"/>
        <v>0</v>
      </c>
      <c r="L14" s="429">
        <f t="shared" si="1"/>
        <v>0</v>
      </c>
      <c r="M14" s="486">
        <f t="shared" si="2"/>
        <v>450</v>
      </c>
      <c r="N14" s="385">
        <f t="shared" si="3"/>
        <v>0</v>
      </c>
    </row>
    <row r="15" spans="1:19" s="62" customFormat="1" ht="25.05" customHeight="1" thickBot="1">
      <c r="A15" s="687"/>
      <c r="B15" s="748" t="s">
        <v>842</v>
      </c>
      <c r="C15" s="430" t="s">
        <v>843</v>
      </c>
      <c r="D15" s="739" t="s">
        <v>844</v>
      </c>
      <c r="E15" s="742" t="s">
        <v>845</v>
      </c>
      <c r="F15" s="379" t="s">
        <v>834</v>
      </c>
      <c r="G15" s="742"/>
      <c r="H15" s="745"/>
      <c r="I15" s="465">
        <v>650</v>
      </c>
      <c r="J15" s="381"/>
      <c r="K15" s="468">
        <f t="shared" si="0"/>
        <v>0</v>
      </c>
      <c r="L15" s="431">
        <f t="shared" si="1"/>
        <v>0</v>
      </c>
      <c r="M15" s="486">
        <f t="shared" si="2"/>
        <v>650</v>
      </c>
      <c r="N15" s="385">
        <f t="shared" si="3"/>
        <v>0</v>
      </c>
    </row>
    <row r="16" spans="1:19" s="62" customFormat="1" ht="25.05" customHeight="1" thickBot="1">
      <c r="A16" s="688"/>
      <c r="B16" s="749"/>
      <c r="C16" s="432" t="s">
        <v>846</v>
      </c>
      <c r="D16" s="740"/>
      <c r="E16" s="751"/>
      <c r="F16" s="387" t="s">
        <v>834</v>
      </c>
      <c r="G16" s="753"/>
      <c r="H16" s="746"/>
      <c r="I16" s="466">
        <v>650</v>
      </c>
      <c r="J16" s="389"/>
      <c r="K16" s="469">
        <f t="shared" si="0"/>
        <v>0</v>
      </c>
      <c r="L16" s="433">
        <f t="shared" si="1"/>
        <v>0</v>
      </c>
      <c r="M16" s="486">
        <f t="shared" si="2"/>
        <v>650</v>
      </c>
      <c r="N16" s="385">
        <f t="shared" si="3"/>
        <v>0</v>
      </c>
    </row>
    <row r="17" spans="1:14" s="62" customFormat="1" ht="25.05" customHeight="1" thickBot="1">
      <c r="A17" s="688"/>
      <c r="B17" s="749"/>
      <c r="C17" s="432" t="s">
        <v>847</v>
      </c>
      <c r="D17" s="740"/>
      <c r="E17" s="751"/>
      <c r="F17" s="387" t="s">
        <v>834</v>
      </c>
      <c r="G17" s="753"/>
      <c r="H17" s="746"/>
      <c r="I17" s="466">
        <v>650</v>
      </c>
      <c r="J17" s="389"/>
      <c r="K17" s="469">
        <f t="shared" si="0"/>
        <v>0</v>
      </c>
      <c r="L17" s="433">
        <f t="shared" si="1"/>
        <v>0</v>
      </c>
      <c r="M17" s="486">
        <f t="shared" si="2"/>
        <v>650</v>
      </c>
      <c r="N17" s="385">
        <f t="shared" si="3"/>
        <v>0</v>
      </c>
    </row>
    <row r="18" spans="1:14" s="62" customFormat="1" ht="25.05" customHeight="1" thickBot="1">
      <c r="A18" s="688"/>
      <c r="B18" s="749"/>
      <c r="C18" s="432" t="s">
        <v>848</v>
      </c>
      <c r="D18" s="740"/>
      <c r="E18" s="751"/>
      <c r="F18" s="387" t="s">
        <v>834</v>
      </c>
      <c r="G18" s="753"/>
      <c r="H18" s="746"/>
      <c r="I18" s="466">
        <v>650</v>
      </c>
      <c r="J18" s="389"/>
      <c r="K18" s="469">
        <f t="shared" si="0"/>
        <v>0</v>
      </c>
      <c r="L18" s="433">
        <f t="shared" si="1"/>
        <v>0</v>
      </c>
      <c r="M18" s="486">
        <f t="shared" si="2"/>
        <v>650</v>
      </c>
      <c r="N18" s="385">
        <f t="shared" si="3"/>
        <v>0</v>
      </c>
    </row>
    <row r="19" spans="1:14" s="62" customFormat="1" ht="25.05" customHeight="1" thickBot="1">
      <c r="A19" s="689"/>
      <c r="B19" s="750"/>
      <c r="C19" s="434" t="s">
        <v>849</v>
      </c>
      <c r="D19" s="741"/>
      <c r="E19" s="752"/>
      <c r="F19" s="428" t="s">
        <v>834</v>
      </c>
      <c r="G19" s="754"/>
      <c r="H19" s="747"/>
      <c r="I19" s="467">
        <v>650</v>
      </c>
      <c r="J19" s="396"/>
      <c r="K19" s="470">
        <f t="shared" si="0"/>
        <v>0</v>
      </c>
      <c r="L19" s="433">
        <f t="shared" si="1"/>
        <v>0</v>
      </c>
      <c r="M19" s="486">
        <f t="shared" si="2"/>
        <v>650</v>
      </c>
      <c r="N19" s="385">
        <f t="shared" si="3"/>
        <v>0</v>
      </c>
    </row>
    <row r="20" spans="1:14" s="399" customFormat="1" ht="25.05" customHeight="1" thickBot="1">
      <c r="A20" s="690"/>
      <c r="B20" s="761" t="s">
        <v>850</v>
      </c>
      <c r="C20" s="435" t="s">
        <v>851</v>
      </c>
      <c r="D20" s="757" t="s">
        <v>852</v>
      </c>
      <c r="E20" s="757" t="s">
        <v>853</v>
      </c>
      <c r="F20" s="764" t="s">
        <v>854</v>
      </c>
      <c r="G20" s="757" t="s">
        <v>855</v>
      </c>
      <c r="H20" s="757" t="s">
        <v>856</v>
      </c>
      <c r="I20" s="468">
        <v>650</v>
      </c>
      <c r="J20" s="398"/>
      <c r="K20" s="468">
        <f t="shared" si="0"/>
        <v>0</v>
      </c>
      <c r="L20" s="433">
        <f t="shared" si="1"/>
        <v>0</v>
      </c>
      <c r="M20" s="486">
        <f t="shared" si="2"/>
        <v>650</v>
      </c>
      <c r="N20" s="385">
        <f t="shared" si="3"/>
        <v>0</v>
      </c>
    </row>
    <row r="21" spans="1:14" s="399" customFormat="1" ht="25.05" customHeight="1" thickBot="1">
      <c r="A21" s="691"/>
      <c r="B21" s="762"/>
      <c r="C21" s="436" t="s">
        <v>857</v>
      </c>
      <c r="D21" s="758"/>
      <c r="E21" s="758"/>
      <c r="F21" s="765"/>
      <c r="G21" s="758"/>
      <c r="H21" s="758"/>
      <c r="I21" s="469">
        <v>650</v>
      </c>
      <c r="J21" s="400"/>
      <c r="K21" s="469">
        <f t="shared" si="0"/>
        <v>0</v>
      </c>
      <c r="L21" s="433">
        <f t="shared" si="1"/>
        <v>0</v>
      </c>
      <c r="M21" s="486">
        <f t="shared" si="2"/>
        <v>650</v>
      </c>
      <c r="N21" s="385">
        <f t="shared" si="3"/>
        <v>0</v>
      </c>
    </row>
    <row r="22" spans="1:14" s="399" customFormat="1" ht="25.05" customHeight="1" thickBot="1">
      <c r="A22" s="691"/>
      <c r="B22" s="762"/>
      <c r="C22" s="436" t="s">
        <v>858</v>
      </c>
      <c r="D22" s="758"/>
      <c r="E22" s="758"/>
      <c r="F22" s="765"/>
      <c r="G22" s="758"/>
      <c r="H22" s="758"/>
      <c r="I22" s="469">
        <v>650</v>
      </c>
      <c r="J22" s="400"/>
      <c r="K22" s="469">
        <f t="shared" si="0"/>
        <v>0</v>
      </c>
      <c r="L22" s="433">
        <f t="shared" si="1"/>
        <v>0</v>
      </c>
      <c r="M22" s="486">
        <f t="shared" si="2"/>
        <v>650</v>
      </c>
      <c r="N22" s="385">
        <f t="shared" si="3"/>
        <v>0</v>
      </c>
    </row>
    <row r="23" spans="1:14" s="399" customFormat="1" ht="25.05" customHeight="1" thickBot="1">
      <c r="A23" s="691"/>
      <c r="B23" s="762"/>
      <c r="C23" s="436" t="s">
        <v>859</v>
      </c>
      <c r="D23" s="758"/>
      <c r="E23" s="758"/>
      <c r="F23" s="765"/>
      <c r="G23" s="758"/>
      <c r="H23" s="758"/>
      <c r="I23" s="469">
        <v>650</v>
      </c>
      <c r="J23" s="400"/>
      <c r="K23" s="469">
        <f t="shared" si="0"/>
        <v>0</v>
      </c>
      <c r="L23" s="433">
        <f t="shared" si="1"/>
        <v>0</v>
      </c>
      <c r="M23" s="486">
        <f t="shared" si="2"/>
        <v>650</v>
      </c>
      <c r="N23" s="385">
        <f t="shared" si="3"/>
        <v>0</v>
      </c>
    </row>
    <row r="24" spans="1:14" s="399" customFormat="1" ht="25.05" customHeight="1" thickBot="1">
      <c r="A24" s="691"/>
      <c r="B24" s="762"/>
      <c r="C24" s="436" t="s">
        <v>860</v>
      </c>
      <c r="D24" s="758"/>
      <c r="E24" s="758"/>
      <c r="F24" s="765"/>
      <c r="G24" s="758"/>
      <c r="H24" s="758"/>
      <c r="I24" s="469">
        <v>650</v>
      </c>
      <c r="J24" s="400"/>
      <c r="K24" s="469">
        <f t="shared" si="0"/>
        <v>0</v>
      </c>
      <c r="L24" s="433">
        <f t="shared" si="1"/>
        <v>0</v>
      </c>
      <c r="M24" s="486">
        <f t="shared" si="2"/>
        <v>650</v>
      </c>
      <c r="N24" s="385">
        <f t="shared" si="3"/>
        <v>0</v>
      </c>
    </row>
    <row r="25" spans="1:14" s="399" customFormat="1" ht="25.05" customHeight="1" thickBot="1">
      <c r="A25" s="760"/>
      <c r="B25" s="763"/>
      <c r="C25" s="437" t="s">
        <v>861</v>
      </c>
      <c r="D25" s="759"/>
      <c r="E25" s="759"/>
      <c r="F25" s="766"/>
      <c r="G25" s="759"/>
      <c r="H25" s="759"/>
      <c r="I25" s="470">
        <v>650</v>
      </c>
      <c r="J25" s="438"/>
      <c r="K25" s="470">
        <f t="shared" si="0"/>
        <v>0</v>
      </c>
      <c r="L25" s="433">
        <f t="shared" si="1"/>
        <v>0</v>
      </c>
      <c r="M25" s="486">
        <f t="shared" si="2"/>
        <v>650</v>
      </c>
      <c r="N25" s="385">
        <f t="shared" si="3"/>
        <v>0</v>
      </c>
    </row>
    <row r="26" spans="1:14" s="399" customFormat="1" ht="25.05" customHeight="1" thickBot="1">
      <c r="A26" s="690"/>
      <c r="B26" s="761" t="s">
        <v>862</v>
      </c>
      <c r="C26" s="435" t="s">
        <v>863</v>
      </c>
      <c r="D26" s="757" t="s">
        <v>844</v>
      </c>
      <c r="E26" s="757" t="s">
        <v>853</v>
      </c>
      <c r="F26" s="764" t="s">
        <v>834</v>
      </c>
      <c r="G26" s="757" t="s">
        <v>855</v>
      </c>
      <c r="H26" s="757" t="s">
        <v>856</v>
      </c>
      <c r="I26" s="468">
        <v>650</v>
      </c>
      <c r="J26" s="398"/>
      <c r="K26" s="468">
        <f t="shared" si="0"/>
        <v>0</v>
      </c>
      <c r="L26" s="433">
        <f t="shared" si="1"/>
        <v>0</v>
      </c>
      <c r="M26" s="486">
        <f t="shared" si="2"/>
        <v>650</v>
      </c>
      <c r="N26" s="385">
        <f t="shared" si="3"/>
        <v>0</v>
      </c>
    </row>
    <row r="27" spans="1:14" s="399" customFormat="1" ht="25.05" customHeight="1" thickBot="1">
      <c r="A27" s="691"/>
      <c r="B27" s="762"/>
      <c r="C27" s="436" t="s">
        <v>860</v>
      </c>
      <c r="D27" s="758"/>
      <c r="E27" s="758"/>
      <c r="F27" s="765"/>
      <c r="G27" s="758"/>
      <c r="H27" s="758"/>
      <c r="I27" s="469">
        <v>650</v>
      </c>
      <c r="J27" s="400"/>
      <c r="K27" s="469">
        <f t="shared" si="0"/>
        <v>0</v>
      </c>
      <c r="L27" s="433">
        <f t="shared" si="1"/>
        <v>0</v>
      </c>
      <c r="M27" s="486">
        <f t="shared" si="2"/>
        <v>650</v>
      </c>
      <c r="N27" s="385">
        <f t="shared" si="3"/>
        <v>0</v>
      </c>
    </row>
    <row r="28" spans="1:14" s="399" customFormat="1" ht="25.05" customHeight="1" thickBot="1">
      <c r="A28" s="691"/>
      <c r="B28" s="762"/>
      <c r="C28" s="436" t="s">
        <v>839</v>
      </c>
      <c r="D28" s="758"/>
      <c r="E28" s="758"/>
      <c r="F28" s="765"/>
      <c r="G28" s="758"/>
      <c r="H28" s="758"/>
      <c r="I28" s="469">
        <v>650</v>
      </c>
      <c r="J28" s="400"/>
      <c r="K28" s="469">
        <f t="shared" si="0"/>
        <v>0</v>
      </c>
      <c r="L28" s="433">
        <f t="shared" si="1"/>
        <v>0</v>
      </c>
      <c r="M28" s="486">
        <f t="shared" si="2"/>
        <v>650</v>
      </c>
      <c r="N28" s="385">
        <f t="shared" si="3"/>
        <v>0</v>
      </c>
    </row>
    <row r="29" spans="1:14" s="399" customFormat="1" ht="25.05" customHeight="1" thickBot="1">
      <c r="A29" s="691"/>
      <c r="B29" s="762"/>
      <c r="C29" s="436" t="s">
        <v>864</v>
      </c>
      <c r="D29" s="758"/>
      <c r="E29" s="758"/>
      <c r="F29" s="765"/>
      <c r="G29" s="758"/>
      <c r="H29" s="758"/>
      <c r="I29" s="469">
        <v>650</v>
      </c>
      <c r="J29" s="400"/>
      <c r="K29" s="469">
        <f t="shared" si="0"/>
        <v>0</v>
      </c>
      <c r="L29" s="433">
        <f t="shared" si="1"/>
        <v>0</v>
      </c>
      <c r="M29" s="486">
        <f t="shared" si="2"/>
        <v>650</v>
      </c>
      <c r="N29" s="385">
        <f t="shared" si="3"/>
        <v>0</v>
      </c>
    </row>
    <row r="30" spans="1:14" s="399" customFormat="1" ht="25.05" customHeight="1" thickBot="1">
      <c r="A30" s="691"/>
      <c r="B30" s="762"/>
      <c r="C30" s="436" t="s">
        <v>840</v>
      </c>
      <c r="D30" s="758"/>
      <c r="E30" s="758"/>
      <c r="F30" s="765"/>
      <c r="G30" s="758"/>
      <c r="H30" s="758"/>
      <c r="I30" s="469">
        <v>650</v>
      </c>
      <c r="J30" s="400"/>
      <c r="K30" s="469">
        <f t="shared" si="0"/>
        <v>0</v>
      </c>
      <c r="L30" s="433">
        <f t="shared" si="1"/>
        <v>0</v>
      </c>
      <c r="M30" s="486">
        <f t="shared" si="2"/>
        <v>650</v>
      </c>
      <c r="N30" s="385">
        <f t="shared" si="3"/>
        <v>0</v>
      </c>
    </row>
    <row r="31" spans="1:14" s="399" customFormat="1" ht="25.05" customHeight="1" thickBot="1">
      <c r="A31" s="760"/>
      <c r="B31" s="763"/>
      <c r="C31" s="437" t="s">
        <v>865</v>
      </c>
      <c r="D31" s="759"/>
      <c r="E31" s="759"/>
      <c r="F31" s="766"/>
      <c r="G31" s="759"/>
      <c r="H31" s="759"/>
      <c r="I31" s="470">
        <v>650</v>
      </c>
      <c r="J31" s="438"/>
      <c r="K31" s="470">
        <f t="shared" si="0"/>
        <v>0</v>
      </c>
      <c r="L31" s="433">
        <f t="shared" si="1"/>
        <v>0</v>
      </c>
      <c r="M31" s="486">
        <f t="shared" si="2"/>
        <v>650</v>
      </c>
      <c r="N31" s="385">
        <f t="shared" si="3"/>
        <v>0</v>
      </c>
    </row>
    <row r="32" spans="1:14" s="399" customFormat="1" ht="25.05" customHeight="1" thickBot="1">
      <c r="A32" s="690"/>
      <c r="B32" s="761" t="s">
        <v>866</v>
      </c>
      <c r="C32" s="435" t="s">
        <v>867</v>
      </c>
      <c r="D32" s="757" t="s">
        <v>868</v>
      </c>
      <c r="E32" s="757" t="s">
        <v>853</v>
      </c>
      <c r="F32" s="764" t="s">
        <v>869</v>
      </c>
      <c r="G32" s="757" t="s">
        <v>855</v>
      </c>
      <c r="H32" s="757" t="s">
        <v>856</v>
      </c>
      <c r="I32" s="468">
        <v>700</v>
      </c>
      <c r="J32" s="439"/>
      <c r="K32" s="468">
        <f t="shared" si="0"/>
        <v>0</v>
      </c>
      <c r="L32" s="433">
        <f t="shared" si="1"/>
        <v>0</v>
      </c>
      <c r="M32" s="486">
        <f t="shared" si="2"/>
        <v>700</v>
      </c>
      <c r="N32" s="385">
        <f t="shared" si="3"/>
        <v>0</v>
      </c>
    </row>
    <row r="33" spans="1:14" s="399" customFormat="1" ht="25.05" customHeight="1" thickBot="1">
      <c r="A33" s="691"/>
      <c r="B33" s="762"/>
      <c r="C33" s="436" t="s">
        <v>870</v>
      </c>
      <c r="D33" s="758"/>
      <c r="E33" s="758"/>
      <c r="F33" s="765"/>
      <c r="G33" s="758"/>
      <c r="H33" s="758"/>
      <c r="I33" s="469">
        <v>700</v>
      </c>
      <c r="J33" s="440"/>
      <c r="K33" s="469">
        <f t="shared" si="0"/>
        <v>0</v>
      </c>
      <c r="L33" s="433">
        <f t="shared" si="1"/>
        <v>0</v>
      </c>
      <c r="M33" s="486">
        <f t="shared" si="2"/>
        <v>700</v>
      </c>
      <c r="N33" s="385">
        <f t="shared" si="3"/>
        <v>0</v>
      </c>
    </row>
    <row r="34" spans="1:14" s="399" customFormat="1" ht="25.05" customHeight="1" thickBot="1">
      <c r="A34" s="691"/>
      <c r="B34" s="762"/>
      <c r="C34" s="436" t="s">
        <v>871</v>
      </c>
      <c r="D34" s="758"/>
      <c r="E34" s="758"/>
      <c r="F34" s="765"/>
      <c r="G34" s="758"/>
      <c r="H34" s="758"/>
      <c r="I34" s="469">
        <v>700</v>
      </c>
      <c r="J34" s="440"/>
      <c r="K34" s="469">
        <f t="shared" si="0"/>
        <v>0</v>
      </c>
      <c r="L34" s="433">
        <f t="shared" si="1"/>
        <v>0</v>
      </c>
      <c r="M34" s="486">
        <f t="shared" si="2"/>
        <v>700</v>
      </c>
      <c r="N34" s="385">
        <f t="shared" si="3"/>
        <v>0</v>
      </c>
    </row>
    <row r="35" spans="1:14" s="399" customFormat="1" ht="25.05" customHeight="1" thickBot="1">
      <c r="A35" s="760"/>
      <c r="B35" s="763"/>
      <c r="C35" s="437" t="s">
        <v>872</v>
      </c>
      <c r="D35" s="759"/>
      <c r="E35" s="759"/>
      <c r="F35" s="766"/>
      <c r="G35" s="759"/>
      <c r="H35" s="759"/>
      <c r="I35" s="470">
        <v>700</v>
      </c>
      <c r="J35" s="441"/>
      <c r="K35" s="470">
        <f t="shared" si="0"/>
        <v>0</v>
      </c>
      <c r="L35" s="433">
        <f t="shared" si="1"/>
        <v>0</v>
      </c>
      <c r="M35" s="486">
        <f t="shared" si="2"/>
        <v>700</v>
      </c>
      <c r="N35" s="385">
        <f t="shared" si="3"/>
        <v>0</v>
      </c>
    </row>
    <row r="36" spans="1:14" s="399" customFormat="1" ht="25.05" customHeight="1" thickBot="1">
      <c r="A36" s="690"/>
      <c r="B36" s="761" t="s">
        <v>873</v>
      </c>
      <c r="C36" s="435" t="s">
        <v>858</v>
      </c>
      <c r="D36" s="757" t="s">
        <v>852</v>
      </c>
      <c r="E36" s="757" t="s">
        <v>853</v>
      </c>
      <c r="F36" s="764" t="s">
        <v>854</v>
      </c>
      <c r="G36" s="757" t="s">
        <v>855</v>
      </c>
      <c r="H36" s="757" t="s">
        <v>856</v>
      </c>
      <c r="I36" s="468">
        <v>750</v>
      </c>
      <c r="J36" s="398"/>
      <c r="K36" s="468">
        <f>J36*I36</f>
        <v>0</v>
      </c>
      <c r="L36" s="433">
        <f t="shared" si="1"/>
        <v>0</v>
      </c>
      <c r="M36" s="486">
        <f t="shared" si="2"/>
        <v>750</v>
      </c>
      <c r="N36" s="385">
        <f t="shared" si="3"/>
        <v>0</v>
      </c>
    </row>
    <row r="37" spans="1:14" s="399" customFormat="1" ht="25.05" customHeight="1" thickBot="1">
      <c r="A37" s="691"/>
      <c r="B37" s="762"/>
      <c r="C37" s="436" t="s">
        <v>870</v>
      </c>
      <c r="D37" s="758"/>
      <c r="E37" s="758"/>
      <c r="F37" s="765"/>
      <c r="G37" s="758"/>
      <c r="H37" s="758"/>
      <c r="I37" s="469">
        <v>750</v>
      </c>
      <c r="J37" s="400"/>
      <c r="K37" s="469">
        <f t="shared" ref="K37:K100" si="4">J37*I37</f>
        <v>0</v>
      </c>
      <c r="L37" s="433">
        <f t="shared" si="1"/>
        <v>0</v>
      </c>
      <c r="M37" s="486">
        <f t="shared" si="2"/>
        <v>750</v>
      </c>
      <c r="N37" s="385">
        <f t="shared" si="3"/>
        <v>0</v>
      </c>
    </row>
    <row r="38" spans="1:14" s="399" customFormat="1" ht="25.05" customHeight="1" thickBot="1">
      <c r="A38" s="691"/>
      <c r="B38" s="762"/>
      <c r="C38" s="436" t="s">
        <v>874</v>
      </c>
      <c r="D38" s="758"/>
      <c r="E38" s="758"/>
      <c r="F38" s="765"/>
      <c r="G38" s="758"/>
      <c r="H38" s="758"/>
      <c r="I38" s="469">
        <v>750</v>
      </c>
      <c r="J38" s="400"/>
      <c r="K38" s="469">
        <f t="shared" si="4"/>
        <v>0</v>
      </c>
      <c r="L38" s="433">
        <f t="shared" si="1"/>
        <v>0</v>
      </c>
      <c r="M38" s="486">
        <f t="shared" si="2"/>
        <v>750</v>
      </c>
      <c r="N38" s="385">
        <f t="shared" si="3"/>
        <v>0</v>
      </c>
    </row>
    <row r="39" spans="1:14" s="399" customFormat="1" ht="25.05" customHeight="1" thickBot="1">
      <c r="A39" s="760"/>
      <c r="B39" s="763"/>
      <c r="C39" s="437" t="s">
        <v>872</v>
      </c>
      <c r="D39" s="759"/>
      <c r="E39" s="759"/>
      <c r="F39" s="766"/>
      <c r="G39" s="759"/>
      <c r="H39" s="759"/>
      <c r="I39" s="470">
        <v>750</v>
      </c>
      <c r="J39" s="438"/>
      <c r="K39" s="470">
        <f t="shared" si="4"/>
        <v>0</v>
      </c>
      <c r="L39" s="433">
        <f t="shared" si="1"/>
        <v>0</v>
      </c>
      <c r="M39" s="486">
        <f t="shared" si="2"/>
        <v>750</v>
      </c>
      <c r="N39" s="385">
        <f t="shared" si="3"/>
        <v>0</v>
      </c>
    </row>
    <row r="40" spans="1:14" s="399" customFormat="1" ht="25.05" customHeight="1" thickBot="1">
      <c r="A40" s="690"/>
      <c r="B40" s="761" t="s">
        <v>875</v>
      </c>
      <c r="C40" s="435" t="s">
        <v>876</v>
      </c>
      <c r="D40" s="757" t="s">
        <v>852</v>
      </c>
      <c r="E40" s="757" t="s">
        <v>877</v>
      </c>
      <c r="F40" s="764" t="s">
        <v>854</v>
      </c>
      <c r="G40" s="757" t="s">
        <v>878</v>
      </c>
      <c r="H40" s="757" t="s">
        <v>856</v>
      </c>
      <c r="I40" s="468">
        <v>780</v>
      </c>
      <c r="J40" s="439"/>
      <c r="K40" s="468">
        <f t="shared" si="4"/>
        <v>0</v>
      </c>
      <c r="L40" s="433">
        <f t="shared" si="1"/>
        <v>0</v>
      </c>
      <c r="M40" s="486">
        <f t="shared" si="2"/>
        <v>780</v>
      </c>
      <c r="N40" s="385">
        <f t="shared" si="3"/>
        <v>0</v>
      </c>
    </row>
    <row r="41" spans="1:14" s="399" customFormat="1" ht="25.05" customHeight="1" thickBot="1">
      <c r="A41" s="691"/>
      <c r="B41" s="762"/>
      <c r="C41" s="436" t="s">
        <v>837</v>
      </c>
      <c r="D41" s="758"/>
      <c r="E41" s="758"/>
      <c r="F41" s="765"/>
      <c r="G41" s="758"/>
      <c r="H41" s="758"/>
      <c r="I41" s="469">
        <v>780</v>
      </c>
      <c r="J41" s="440"/>
      <c r="K41" s="469">
        <f t="shared" si="4"/>
        <v>0</v>
      </c>
      <c r="L41" s="433">
        <f t="shared" si="1"/>
        <v>0</v>
      </c>
      <c r="M41" s="486">
        <f t="shared" si="2"/>
        <v>780</v>
      </c>
      <c r="N41" s="385">
        <f t="shared" si="3"/>
        <v>0</v>
      </c>
    </row>
    <row r="42" spans="1:14" s="399" customFormat="1" ht="25.05" customHeight="1" thickBot="1">
      <c r="A42" s="691"/>
      <c r="B42" s="762"/>
      <c r="C42" s="436" t="s">
        <v>879</v>
      </c>
      <c r="D42" s="758"/>
      <c r="E42" s="758"/>
      <c r="F42" s="765"/>
      <c r="G42" s="758"/>
      <c r="H42" s="758"/>
      <c r="I42" s="469">
        <v>780</v>
      </c>
      <c r="J42" s="440"/>
      <c r="K42" s="469">
        <f t="shared" si="4"/>
        <v>0</v>
      </c>
      <c r="L42" s="433">
        <f t="shared" si="1"/>
        <v>0</v>
      </c>
      <c r="M42" s="486">
        <f t="shared" si="2"/>
        <v>780</v>
      </c>
      <c r="N42" s="385">
        <f t="shared" si="3"/>
        <v>0</v>
      </c>
    </row>
    <row r="43" spans="1:14" s="399" customFormat="1" ht="25.05" customHeight="1" thickBot="1">
      <c r="A43" s="760"/>
      <c r="B43" s="763"/>
      <c r="C43" s="437" t="s">
        <v>880</v>
      </c>
      <c r="D43" s="759"/>
      <c r="E43" s="759"/>
      <c r="F43" s="766"/>
      <c r="G43" s="759"/>
      <c r="H43" s="759"/>
      <c r="I43" s="470">
        <v>780</v>
      </c>
      <c r="J43" s="441"/>
      <c r="K43" s="470">
        <f t="shared" si="4"/>
        <v>0</v>
      </c>
      <c r="L43" s="433">
        <f t="shared" si="1"/>
        <v>0</v>
      </c>
      <c r="M43" s="486">
        <f t="shared" si="2"/>
        <v>780</v>
      </c>
      <c r="N43" s="385">
        <f t="shared" si="3"/>
        <v>0</v>
      </c>
    </row>
    <row r="44" spans="1:14" s="399" customFormat="1" ht="25.05" customHeight="1" thickBot="1">
      <c r="A44" s="767"/>
      <c r="B44" s="768" t="s">
        <v>881</v>
      </c>
      <c r="C44" s="435" t="s">
        <v>831</v>
      </c>
      <c r="D44" s="757" t="s">
        <v>868</v>
      </c>
      <c r="E44" s="757" t="s">
        <v>877</v>
      </c>
      <c r="F44" s="764" t="s">
        <v>869</v>
      </c>
      <c r="G44" s="757" t="s">
        <v>878</v>
      </c>
      <c r="H44" s="757" t="s">
        <v>856</v>
      </c>
      <c r="I44" s="468">
        <v>780</v>
      </c>
      <c r="J44" s="439"/>
      <c r="K44" s="468">
        <f t="shared" si="4"/>
        <v>0</v>
      </c>
      <c r="L44" s="433">
        <f t="shared" si="1"/>
        <v>0</v>
      </c>
      <c r="M44" s="486">
        <f t="shared" si="2"/>
        <v>780</v>
      </c>
      <c r="N44" s="385">
        <f t="shared" si="3"/>
        <v>0</v>
      </c>
    </row>
    <row r="45" spans="1:14" s="399" customFormat="1" ht="25.05" customHeight="1" thickBot="1">
      <c r="A45" s="767"/>
      <c r="B45" s="769"/>
      <c r="C45" s="436" t="s">
        <v>837</v>
      </c>
      <c r="D45" s="758"/>
      <c r="E45" s="758"/>
      <c r="F45" s="765"/>
      <c r="G45" s="758"/>
      <c r="H45" s="758"/>
      <c r="I45" s="469">
        <v>780</v>
      </c>
      <c r="J45" s="440"/>
      <c r="K45" s="469">
        <f t="shared" si="4"/>
        <v>0</v>
      </c>
      <c r="L45" s="433">
        <f t="shared" si="1"/>
        <v>0</v>
      </c>
      <c r="M45" s="486">
        <f t="shared" si="2"/>
        <v>780</v>
      </c>
      <c r="N45" s="385">
        <f t="shared" si="3"/>
        <v>0</v>
      </c>
    </row>
    <row r="46" spans="1:14" s="399" customFormat="1" ht="25.05" customHeight="1" thickBot="1">
      <c r="A46" s="767"/>
      <c r="B46" s="769"/>
      <c r="C46" s="436" t="s">
        <v>882</v>
      </c>
      <c r="D46" s="758"/>
      <c r="E46" s="758"/>
      <c r="F46" s="765"/>
      <c r="G46" s="758"/>
      <c r="H46" s="758"/>
      <c r="I46" s="469">
        <v>780</v>
      </c>
      <c r="J46" s="440"/>
      <c r="K46" s="469">
        <f t="shared" si="4"/>
        <v>0</v>
      </c>
      <c r="L46" s="433">
        <f t="shared" si="1"/>
        <v>0</v>
      </c>
      <c r="M46" s="486">
        <f t="shared" si="2"/>
        <v>780</v>
      </c>
      <c r="N46" s="385">
        <f t="shared" si="3"/>
        <v>0</v>
      </c>
    </row>
    <row r="47" spans="1:14" s="399" customFormat="1" ht="25.05" customHeight="1" thickBot="1">
      <c r="A47" s="767"/>
      <c r="B47" s="769"/>
      <c r="C47" s="442" t="s">
        <v>883</v>
      </c>
      <c r="D47" s="758"/>
      <c r="E47" s="758"/>
      <c r="F47" s="765"/>
      <c r="G47" s="758"/>
      <c r="H47" s="758"/>
      <c r="I47" s="471">
        <v>780</v>
      </c>
      <c r="J47" s="443"/>
      <c r="K47" s="471">
        <f t="shared" si="4"/>
        <v>0</v>
      </c>
      <c r="L47" s="433">
        <f t="shared" si="1"/>
        <v>0</v>
      </c>
      <c r="M47" s="486">
        <f t="shared" si="2"/>
        <v>780</v>
      </c>
      <c r="N47" s="385">
        <f t="shared" si="3"/>
        <v>0</v>
      </c>
    </row>
    <row r="48" spans="1:14" s="399" customFormat="1" ht="36.6" customHeight="1" thickBot="1">
      <c r="A48" s="690"/>
      <c r="B48" s="761" t="s">
        <v>884</v>
      </c>
      <c r="C48" s="435" t="s">
        <v>851</v>
      </c>
      <c r="D48" s="757" t="s">
        <v>852</v>
      </c>
      <c r="E48" s="757" t="s">
        <v>877</v>
      </c>
      <c r="F48" s="764" t="s">
        <v>854</v>
      </c>
      <c r="G48" s="757" t="s">
        <v>885</v>
      </c>
      <c r="H48" s="757" t="s">
        <v>856</v>
      </c>
      <c r="I48" s="468">
        <v>850</v>
      </c>
      <c r="J48" s="398"/>
      <c r="K48" s="468">
        <f t="shared" si="4"/>
        <v>0</v>
      </c>
      <c r="L48" s="433">
        <f t="shared" si="1"/>
        <v>0</v>
      </c>
      <c r="M48" s="486">
        <f t="shared" si="2"/>
        <v>850</v>
      </c>
      <c r="N48" s="385">
        <f t="shared" si="3"/>
        <v>0</v>
      </c>
    </row>
    <row r="49" spans="1:14" s="399" customFormat="1" ht="31.2" customHeight="1" thickBot="1">
      <c r="A49" s="691"/>
      <c r="B49" s="762"/>
      <c r="C49" s="436" t="s">
        <v>886</v>
      </c>
      <c r="D49" s="758"/>
      <c r="E49" s="758"/>
      <c r="F49" s="765"/>
      <c r="G49" s="758"/>
      <c r="H49" s="758"/>
      <c r="I49" s="469">
        <v>850</v>
      </c>
      <c r="J49" s="400"/>
      <c r="K49" s="469">
        <f t="shared" si="4"/>
        <v>0</v>
      </c>
      <c r="L49" s="433">
        <f t="shared" si="1"/>
        <v>0</v>
      </c>
      <c r="M49" s="486">
        <f t="shared" si="2"/>
        <v>850</v>
      </c>
      <c r="N49" s="385">
        <f t="shared" si="3"/>
        <v>0</v>
      </c>
    </row>
    <row r="50" spans="1:14" s="399" customFormat="1" ht="33" customHeight="1" thickBot="1">
      <c r="A50" s="760"/>
      <c r="B50" s="763"/>
      <c r="C50" s="437" t="s">
        <v>880</v>
      </c>
      <c r="D50" s="759"/>
      <c r="E50" s="759"/>
      <c r="F50" s="766"/>
      <c r="G50" s="759"/>
      <c r="H50" s="759"/>
      <c r="I50" s="470">
        <v>850</v>
      </c>
      <c r="J50" s="438"/>
      <c r="K50" s="470">
        <f t="shared" si="4"/>
        <v>0</v>
      </c>
      <c r="L50" s="433">
        <f t="shared" si="1"/>
        <v>0</v>
      </c>
      <c r="M50" s="486">
        <f t="shared" si="2"/>
        <v>850</v>
      </c>
      <c r="N50" s="385">
        <f t="shared" si="3"/>
        <v>0</v>
      </c>
    </row>
    <row r="51" spans="1:14" s="399" customFormat="1" ht="25.05" customHeight="1" thickBot="1">
      <c r="A51" s="690"/>
      <c r="B51" s="761" t="s">
        <v>887</v>
      </c>
      <c r="C51" s="435" t="s">
        <v>888</v>
      </c>
      <c r="D51" s="757" t="s">
        <v>852</v>
      </c>
      <c r="E51" s="757" t="s">
        <v>877</v>
      </c>
      <c r="F51" s="764" t="s">
        <v>854</v>
      </c>
      <c r="G51" s="757" t="s">
        <v>878</v>
      </c>
      <c r="H51" s="757" t="s">
        <v>856</v>
      </c>
      <c r="I51" s="468">
        <v>850</v>
      </c>
      <c r="J51" s="398"/>
      <c r="K51" s="468">
        <f t="shared" si="4"/>
        <v>0</v>
      </c>
      <c r="L51" s="433">
        <f t="shared" si="1"/>
        <v>0</v>
      </c>
      <c r="M51" s="486">
        <f t="shared" si="2"/>
        <v>850</v>
      </c>
      <c r="N51" s="385">
        <f t="shared" si="3"/>
        <v>0</v>
      </c>
    </row>
    <row r="52" spans="1:14" s="399" customFormat="1" ht="25.05" customHeight="1" thickBot="1">
      <c r="A52" s="691"/>
      <c r="B52" s="762"/>
      <c r="C52" s="436" t="s">
        <v>889</v>
      </c>
      <c r="D52" s="758"/>
      <c r="E52" s="758"/>
      <c r="F52" s="765"/>
      <c r="G52" s="758"/>
      <c r="H52" s="758"/>
      <c r="I52" s="469">
        <v>850</v>
      </c>
      <c r="J52" s="400"/>
      <c r="K52" s="469">
        <f t="shared" si="4"/>
        <v>0</v>
      </c>
      <c r="L52" s="433">
        <f t="shared" si="1"/>
        <v>0</v>
      </c>
      <c r="M52" s="486">
        <f t="shared" si="2"/>
        <v>850</v>
      </c>
      <c r="N52" s="385">
        <f t="shared" si="3"/>
        <v>0</v>
      </c>
    </row>
    <row r="53" spans="1:14" s="399" customFormat="1" ht="25.05" customHeight="1" thickBot="1">
      <c r="A53" s="691"/>
      <c r="B53" s="762"/>
      <c r="C53" s="436" t="s">
        <v>890</v>
      </c>
      <c r="D53" s="758"/>
      <c r="E53" s="758"/>
      <c r="F53" s="765"/>
      <c r="G53" s="758"/>
      <c r="H53" s="758"/>
      <c r="I53" s="469">
        <v>850</v>
      </c>
      <c r="J53" s="400"/>
      <c r="K53" s="469">
        <f t="shared" si="4"/>
        <v>0</v>
      </c>
      <c r="L53" s="433">
        <f t="shared" si="1"/>
        <v>0</v>
      </c>
      <c r="M53" s="486">
        <f t="shared" si="2"/>
        <v>850</v>
      </c>
      <c r="N53" s="385">
        <f t="shared" si="3"/>
        <v>0</v>
      </c>
    </row>
    <row r="54" spans="1:14" s="399" customFormat="1" ht="25.05" customHeight="1" thickBot="1">
      <c r="A54" s="760"/>
      <c r="B54" s="763"/>
      <c r="C54" s="437" t="s">
        <v>891</v>
      </c>
      <c r="D54" s="759"/>
      <c r="E54" s="759"/>
      <c r="F54" s="766"/>
      <c r="G54" s="759"/>
      <c r="H54" s="759"/>
      <c r="I54" s="470">
        <v>850</v>
      </c>
      <c r="J54" s="438"/>
      <c r="K54" s="470">
        <f t="shared" si="4"/>
        <v>0</v>
      </c>
      <c r="L54" s="433">
        <f t="shared" si="1"/>
        <v>0</v>
      </c>
      <c r="M54" s="486">
        <f t="shared" si="2"/>
        <v>850</v>
      </c>
      <c r="N54" s="385">
        <f t="shared" si="3"/>
        <v>0</v>
      </c>
    </row>
    <row r="55" spans="1:14" s="62" customFormat="1" ht="25.05" customHeight="1" thickBot="1">
      <c r="A55" s="681"/>
      <c r="B55" s="736">
        <v>6922</v>
      </c>
      <c r="C55" s="423" t="s">
        <v>831</v>
      </c>
      <c r="D55" s="739" t="s">
        <v>832</v>
      </c>
      <c r="E55" s="742" t="s">
        <v>892</v>
      </c>
      <c r="F55" s="379" t="s">
        <v>834</v>
      </c>
      <c r="G55" s="739" t="s">
        <v>893</v>
      </c>
      <c r="H55" s="745"/>
      <c r="I55" s="465">
        <v>850</v>
      </c>
      <c r="J55" s="381"/>
      <c r="K55" s="468">
        <f t="shared" si="4"/>
        <v>0</v>
      </c>
      <c r="L55" s="433">
        <f t="shared" si="1"/>
        <v>0</v>
      </c>
      <c r="M55" s="486">
        <f t="shared" si="2"/>
        <v>850</v>
      </c>
      <c r="N55" s="385">
        <f t="shared" si="3"/>
        <v>0</v>
      </c>
    </row>
    <row r="56" spans="1:14" s="62" customFormat="1" ht="25.05" customHeight="1" thickBot="1">
      <c r="A56" s="682"/>
      <c r="B56" s="737"/>
      <c r="C56" s="425" t="s">
        <v>836</v>
      </c>
      <c r="D56" s="740"/>
      <c r="E56" s="743"/>
      <c r="F56" s="387" t="s">
        <v>834</v>
      </c>
      <c r="G56" s="740"/>
      <c r="H56" s="746"/>
      <c r="I56" s="466">
        <v>850</v>
      </c>
      <c r="J56" s="389"/>
      <c r="K56" s="469">
        <f t="shared" si="4"/>
        <v>0</v>
      </c>
      <c r="L56" s="433">
        <f t="shared" si="1"/>
        <v>0</v>
      </c>
      <c r="M56" s="486">
        <f t="shared" si="2"/>
        <v>850</v>
      </c>
      <c r="N56" s="385">
        <f t="shared" si="3"/>
        <v>0</v>
      </c>
    </row>
    <row r="57" spans="1:14" s="62" customFormat="1" ht="25.05" customHeight="1" thickBot="1">
      <c r="A57" s="682"/>
      <c r="B57" s="737"/>
      <c r="C57" s="425" t="s">
        <v>894</v>
      </c>
      <c r="D57" s="740"/>
      <c r="E57" s="743"/>
      <c r="F57" s="387" t="s">
        <v>834</v>
      </c>
      <c r="G57" s="740"/>
      <c r="H57" s="746"/>
      <c r="I57" s="466">
        <v>850</v>
      </c>
      <c r="J57" s="389"/>
      <c r="K57" s="469">
        <f t="shared" si="4"/>
        <v>0</v>
      </c>
      <c r="L57" s="433">
        <f t="shared" si="1"/>
        <v>0</v>
      </c>
      <c r="M57" s="486">
        <f t="shared" si="2"/>
        <v>850</v>
      </c>
      <c r="N57" s="385">
        <f t="shared" si="3"/>
        <v>0</v>
      </c>
    </row>
    <row r="58" spans="1:14" s="62" customFormat="1" ht="25.05" customHeight="1" thickBot="1">
      <c r="A58" s="682"/>
      <c r="B58" s="737"/>
      <c r="C58" s="425" t="s">
        <v>883</v>
      </c>
      <c r="D58" s="740"/>
      <c r="E58" s="743"/>
      <c r="F58" s="387" t="s">
        <v>834</v>
      </c>
      <c r="G58" s="740"/>
      <c r="H58" s="746"/>
      <c r="I58" s="466">
        <v>850</v>
      </c>
      <c r="J58" s="389"/>
      <c r="K58" s="469">
        <f t="shared" si="4"/>
        <v>0</v>
      </c>
      <c r="L58" s="433">
        <f t="shared" si="1"/>
        <v>0</v>
      </c>
      <c r="M58" s="486">
        <f t="shared" si="2"/>
        <v>850</v>
      </c>
      <c r="N58" s="385">
        <f t="shared" si="3"/>
        <v>0</v>
      </c>
    </row>
    <row r="59" spans="1:14" s="62" customFormat="1" ht="25.05" customHeight="1" thickBot="1">
      <c r="A59" s="682"/>
      <c r="B59" s="737"/>
      <c r="C59" s="425" t="s">
        <v>895</v>
      </c>
      <c r="D59" s="740"/>
      <c r="E59" s="743"/>
      <c r="F59" s="387" t="s">
        <v>834</v>
      </c>
      <c r="G59" s="740"/>
      <c r="H59" s="746"/>
      <c r="I59" s="466">
        <v>850</v>
      </c>
      <c r="J59" s="389"/>
      <c r="K59" s="469">
        <f t="shared" si="4"/>
        <v>0</v>
      </c>
      <c r="L59" s="433">
        <f t="shared" si="1"/>
        <v>0</v>
      </c>
      <c r="M59" s="486">
        <f t="shared" si="2"/>
        <v>850</v>
      </c>
      <c r="N59" s="385">
        <f t="shared" si="3"/>
        <v>0</v>
      </c>
    </row>
    <row r="60" spans="1:14" s="62" customFormat="1" ht="25.05" customHeight="1" thickBot="1">
      <c r="A60" s="682"/>
      <c r="B60" s="737"/>
      <c r="C60" s="425" t="s">
        <v>896</v>
      </c>
      <c r="D60" s="740"/>
      <c r="E60" s="743"/>
      <c r="F60" s="387" t="s">
        <v>834</v>
      </c>
      <c r="G60" s="740"/>
      <c r="H60" s="746"/>
      <c r="I60" s="466">
        <v>850</v>
      </c>
      <c r="J60" s="389"/>
      <c r="K60" s="469">
        <f t="shared" si="4"/>
        <v>0</v>
      </c>
      <c r="L60" s="433">
        <f t="shared" si="1"/>
        <v>0</v>
      </c>
      <c r="M60" s="486">
        <f t="shared" si="2"/>
        <v>850</v>
      </c>
      <c r="N60" s="385">
        <f t="shared" si="3"/>
        <v>0</v>
      </c>
    </row>
    <row r="61" spans="1:14" s="62" customFormat="1" ht="25.05" customHeight="1" thickBot="1">
      <c r="A61" s="735"/>
      <c r="B61" s="738"/>
      <c r="C61" s="427" t="s">
        <v>897</v>
      </c>
      <c r="D61" s="741"/>
      <c r="E61" s="744"/>
      <c r="F61" s="428" t="s">
        <v>834</v>
      </c>
      <c r="G61" s="741"/>
      <c r="H61" s="747"/>
      <c r="I61" s="467">
        <v>850</v>
      </c>
      <c r="J61" s="396"/>
      <c r="K61" s="470">
        <f t="shared" si="4"/>
        <v>0</v>
      </c>
      <c r="L61" s="433">
        <f t="shared" si="1"/>
        <v>0</v>
      </c>
      <c r="M61" s="486">
        <f t="shared" si="2"/>
        <v>850</v>
      </c>
      <c r="N61" s="385">
        <f t="shared" si="3"/>
        <v>0</v>
      </c>
    </row>
    <row r="62" spans="1:14" s="399" customFormat="1" ht="18" thickBot="1">
      <c r="A62" s="690"/>
      <c r="B62" s="761">
        <v>8903</v>
      </c>
      <c r="C62" s="435" t="s">
        <v>837</v>
      </c>
      <c r="D62" s="757" t="s">
        <v>844</v>
      </c>
      <c r="E62" s="757" t="s">
        <v>892</v>
      </c>
      <c r="F62" s="764" t="s">
        <v>834</v>
      </c>
      <c r="G62" s="757" t="s">
        <v>893</v>
      </c>
      <c r="H62" s="757" t="s">
        <v>898</v>
      </c>
      <c r="I62" s="468">
        <v>950</v>
      </c>
      <c r="J62" s="439"/>
      <c r="K62" s="468">
        <f t="shared" si="4"/>
        <v>0</v>
      </c>
      <c r="L62" s="433">
        <f t="shared" si="1"/>
        <v>0</v>
      </c>
      <c r="M62" s="486">
        <f t="shared" si="2"/>
        <v>950</v>
      </c>
      <c r="N62" s="385">
        <f t="shared" si="3"/>
        <v>0</v>
      </c>
    </row>
    <row r="63" spans="1:14" s="399" customFormat="1" ht="18" thickBot="1">
      <c r="A63" s="691"/>
      <c r="B63" s="762"/>
      <c r="C63" s="436" t="s">
        <v>899</v>
      </c>
      <c r="D63" s="758"/>
      <c r="E63" s="758"/>
      <c r="F63" s="765"/>
      <c r="G63" s="758"/>
      <c r="H63" s="758"/>
      <c r="I63" s="469">
        <v>950</v>
      </c>
      <c r="J63" s="440"/>
      <c r="K63" s="469">
        <f t="shared" si="4"/>
        <v>0</v>
      </c>
      <c r="L63" s="433">
        <f t="shared" si="1"/>
        <v>0</v>
      </c>
      <c r="M63" s="486">
        <f t="shared" si="2"/>
        <v>950</v>
      </c>
      <c r="N63" s="385">
        <f t="shared" si="3"/>
        <v>0</v>
      </c>
    </row>
    <row r="64" spans="1:14" s="399" customFormat="1" ht="18" thickBot="1">
      <c r="A64" s="691"/>
      <c r="B64" s="762"/>
      <c r="C64" s="436" t="s">
        <v>867</v>
      </c>
      <c r="D64" s="758"/>
      <c r="E64" s="758"/>
      <c r="F64" s="765"/>
      <c r="G64" s="758"/>
      <c r="H64" s="758"/>
      <c r="I64" s="469">
        <v>950</v>
      </c>
      <c r="J64" s="440"/>
      <c r="K64" s="469">
        <f t="shared" si="4"/>
        <v>0</v>
      </c>
      <c r="L64" s="433">
        <f t="shared" si="1"/>
        <v>0</v>
      </c>
      <c r="M64" s="486">
        <f t="shared" si="2"/>
        <v>950</v>
      </c>
      <c r="N64" s="385">
        <f t="shared" si="3"/>
        <v>0</v>
      </c>
    </row>
    <row r="65" spans="1:14" s="399" customFormat="1" ht="18" thickBot="1">
      <c r="A65" s="691"/>
      <c r="B65" s="762"/>
      <c r="C65" s="436" t="s">
        <v>900</v>
      </c>
      <c r="D65" s="758"/>
      <c r="E65" s="758"/>
      <c r="F65" s="765"/>
      <c r="G65" s="758"/>
      <c r="H65" s="758"/>
      <c r="I65" s="469">
        <v>950</v>
      </c>
      <c r="J65" s="440"/>
      <c r="K65" s="469">
        <f t="shared" si="4"/>
        <v>0</v>
      </c>
      <c r="L65" s="433">
        <f t="shared" si="1"/>
        <v>0</v>
      </c>
      <c r="M65" s="486">
        <f t="shared" si="2"/>
        <v>950</v>
      </c>
      <c r="N65" s="385">
        <f t="shared" si="3"/>
        <v>0</v>
      </c>
    </row>
    <row r="66" spans="1:14" s="399" customFormat="1" ht="18" thickBot="1">
      <c r="A66" s="691"/>
      <c r="B66" s="762"/>
      <c r="C66" s="436" t="s">
        <v>901</v>
      </c>
      <c r="D66" s="758"/>
      <c r="E66" s="758"/>
      <c r="F66" s="765"/>
      <c r="G66" s="758"/>
      <c r="H66" s="758"/>
      <c r="I66" s="469">
        <v>950</v>
      </c>
      <c r="J66" s="440"/>
      <c r="K66" s="469">
        <f t="shared" si="4"/>
        <v>0</v>
      </c>
      <c r="L66" s="433">
        <f t="shared" si="1"/>
        <v>0</v>
      </c>
      <c r="M66" s="486">
        <f t="shared" si="2"/>
        <v>950</v>
      </c>
      <c r="N66" s="385">
        <f t="shared" si="3"/>
        <v>0</v>
      </c>
    </row>
    <row r="67" spans="1:14" s="399" customFormat="1" ht="18" thickBot="1">
      <c r="A67" s="691"/>
      <c r="B67" s="762"/>
      <c r="C67" s="436" t="s">
        <v>897</v>
      </c>
      <c r="D67" s="758"/>
      <c r="E67" s="758"/>
      <c r="F67" s="765"/>
      <c r="G67" s="758"/>
      <c r="H67" s="758"/>
      <c r="I67" s="469">
        <v>950</v>
      </c>
      <c r="J67" s="440"/>
      <c r="K67" s="469">
        <f t="shared" si="4"/>
        <v>0</v>
      </c>
      <c r="L67" s="433">
        <f t="shared" si="1"/>
        <v>0</v>
      </c>
      <c r="M67" s="486">
        <f t="shared" si="2"/>
        <v>950</v>
      </c>
      <c r="N67" s="385">
        <f t="shared" si="3"/>
        <v>0</v>
      </c>
    </row>
    <row r="68" spans="1:14" s="399" customFormat="1" ht="18" thickBot="1">
      <c r="A68" s="691"/>
      <c r="B68" s="762"/>
      <c r="C68" s="436" t="s">
        <v>902</v>
      </c>
      <c r="D68" s="758"/>
      <c r="E68" s="758"/>
      <c r="F68" s="765"/>
      <c r="G68" s="758"/>
      <c r="H68" s="758"/>
      <c r="I68" s="469">
        <v>950</v>
      </c>
      <c r="J68" s="440"/>
      <c r="K68" s="469">
        <f t="shared" si="4"/>
        <v>0</v>
      </c>
      <c r="L68" s="433">
        <f t="shared" si="1"/>
        <v>0</v>
      </c>
      <c r="M68" s="486">
        <f t="shared" si="2"/>
        <v>950</v>
      </c>
      <c r="N68" s="385">
        <f t="shared" si="3"/>
        <v>0</v>
      </c>
    </row>
    <row r="69" spans="1:14" s="399" customFormat="1" ht="18" thickBot="1">
      <c r="A69" s="760"/>
      <c r="B69" s="763"/>
      <c r="C69" s="437" t="s">
        <v>903</v>
      </c>
      <c r="D69" s="759"/>
      <c r="E69" s="759"/>
      <c r="F69" s="766"/>
      <c r="G69" s="759"/>
      <c r="H69" s="759"/>
      <c r="I69" s="470">
        <v>950</v>
      </c>
      <c r="J69" s="441"/>
      <c r="K69" s="470">
        <f t="shared" si="4"/>
        <v>0</v>
      </c>
      <c r="L69" s="433">
        <f t="shared" si="1"/>
        <v>0</v>
      </c>
      <c r="M69" s="486">
        <f t="shared" si="2"/>
        <v>950</v>
      </c>
      <c r="N69" s="385">
        <f t="shared" si="3"/>
        <v>0</v>
      </c>
    </row>
    <row r="70" spans="1:14" s="62" customFormat="1" ht="25.05" customHeight="1" thickBot="1">
      <c r="A70" s="681"/>
      <c r="B70" s="736" t="s">
        <v>904</v>
      </c>
      <c r="C70" s="423" t="s">
        <v>905</v>
      </c>
      <c r="D70" s="739" t="s">
        <v>906</v>
      </c>
      <c r="E70" s="742" t="s">
        <v>877</v>
      </c>
      <c r="F70" s="379" t="s">
        <v>854</v>
      </c>
      <c r="G70" s="739" t="s">
        <v>907</v>
      </c>
      <c r="H70" s="745"/>
      <c r="I70" s="465">
        <v>950</v>
      </c>
      <c r="J70" s="381"/>
      <c r="K70" s="468">
        <f t="shared" si="4"/>
        <v>0</v>
      </c>
      <c r="L70" s="433">
        <f t="shared" si="1"/>
        <v>0</v>
      </c>
      <c r="M70" s="486">
        <f t="shared" si="2"/>
        <v>950</v>
      </c>
      <c r="N70" s="385">
        <f t="shared" si="3"/>
        <v>0</v>
      </c>
    </row>
    <row r="71" spans="1:14" s="62" customFormat="1" ht="25.05" customHeight="1" thickBot="1">
      <c r="A71" s="682"/>
      <c r="B71" s="737"/>
      <c r="C71" s="425" t="s">
        <v>836</v>
      </c>
      <c r="D71" s="740"/>
      <c r="E71" s="743"/>
      <c r="F71" s="387" t="s">
        <v>854</v>
      </c>
      <c r="G71" s="740"/>
      <c r="H71" s="746"/>
      <c r="I71" s="466">
        <v>950</v>
      </c>
      <c r="J71" s="389"/>
      <c r="K71" s="469">
        <f t="shared" si="4"/>
        <v>0</v>
      </c>
      <c r="L71" s="433">
        <f t="shared" si="1"/>
        <v>0</v>
      </c>
      <c r="M71" s="486">
        <f t="shared" si="2"/>
        <v>950</v>
      </c>
      <c r="N71" s="385">
        <f t="shared" si="3"/>
        <v>0</v>
      </c>
    </row>
    <row r="72" spans="1:14" s="62" customFormat="1" ht="25.05" customHeight="1" thickBot="1">
      <c r="A72" s="682"/>
      <c r="B72" s="737"/>
      <c r="C72" s="425" t="s">
        <v>851</v>
      </c>
      <c r="D72" s="740"/>
      <c r="E72" s="743"/>
      <c r="F72" s="387" t="s">
        <v>854</v>
      </c>
      <c r="G72" s="740"/>
      <c r="H72" s="746"/>
      <c r="I72" s="466">
        <v>950</v>
      </c>
      <c r="J72" s="389"/>
      <c r="K72" s="469">
        <f t="shared" si="4"/>
        <v>0</v>
      </c>
      <c r="L72" s="433">
        <f t="shared" si="1"/>
        <v>0</v>
      </c>
      <c r="M72" s="486">
        <f t="shared" si="2"/>
        <v>950</v>
      </c>
      <c r="N72" s="385">
        <f t="shared" si="3"/>
        <v>0</v>
      </c>
    </row>
    <row r="73" spans="1:14" s="62" customFormat="1" ht="25.05" customHeight="1" thickBot="1">
      <c r="A73" s="682"/>
      <c r="B73" s="737"/>
      <c r="C73" s="425" t="s">
        <v>883</v>
      </c>
      <c r="D73" s="740"/>
      <c r="E73" s="743"/>
      <c r="F73" s="387" t="s">
        <v>854</v>
      </c>
      <c r="G73" s="740"/>
      <c r="H73" s="746"/>
      <c r="I73" s="466">
        <v>950</v>
      </c>
      <c r="J73" s="389"/>
      <c r="K73" s="469">
        <f t="shared" si="4"/>
        <v>0</v>
      </c>
      <c r="L73" s="433">
        <f t="shared" ref="L73:L110" si="5">$E$6</f>
        <v>0</v>
      </c>
      <c r="M73" s="486">
        <f t="shared" ref="M73:M110" si="6">SUM(I73,-PRODUCT(I73,L73))</f>
        <v>950</v>
      </c>
      <c r="N73" s="385">
        <f t="shared" ref="N73:N110" si="7">J73*M73</f>
        <v>0</v>
      </c>
    </row>
    <row r="74" spans="1:14" s="62" customFormat="1" ht="25.05" customHeight="1" thickBot="1">
      <c r="A74" s="682"/>
      <c r="B74" s="737"/>
      <c r="C74" s="425" t="s">
        <v>908</v>
      </c>
      <c r="D74" s="740"/>
      <c r="E74" s="743"/>
      <c r="F74" s="387" t="s">
        <v>854</v>
      </c>
      <c r="G74" s="740"/>
      <c r="H74" s="746"/>
      <c r="I74" s="466">
        <v>950</v>
      </c>
      <c r="J74" s="389"/>
      <c r="K74" s="469">
        <f t="shared" si="4"/>
        <v>0</v>
      </c>
      <c r="L74" s="433">
        <f t="shared" si="5"/>
        <v>0</v>
      </c>
      <c r="M74" s="486">
        <f t="shared" si="6"/>
        <v>950</v>
      </c>
      <c r="N74" s="385">
        <f t="shared" si="7"/>
        <v>0</v>
      </c>
    </row>
    <row r="75" spans="1:14" s="62" customFormat="1" ht="25.05" customHeight="1" thickBot="1">
      <c r="A75" s="735"/>
      <c r="B75" s="738"/>
      <c r="C75" s="427" t="s">
        <v>841</v>
      </c>
      <c r="D75" s="741"/>
      <c r="E75" s="744"/>
      <c r="F75" s="428" t="s">
        <v>854</v>
      </c>
      <c r="G75" s="741"/>
      <c r="H75" s="747"/>
      <c r="I75" s="467">
        <v>950</v>
      </c>
      <c r="J75" s="396"/>
      <c r="K75" s="470">
        <f t="shared" si="4"/>
        <v>0</v>
      </c>
      <c r="L75" s="433">
        <f t="shared" si="5"/>
        <v>0</v>
      </c>
      <c r="M75" s="486">
        <f t="shared" si="6"/>
        <v>950</v>
      </c>
      <c r="N75" s="385">
        <f t="shared" si="7"/>
        <v>0</v>
      </c>
    </row>
    <row r="76" spans="1:14" s="62" customFormat="1" ht="30" customHeight="1" thickBot="1">
      <c r="A76" s="681"/>
      <c r="B76" s="736" t="s">
        <v>909</v>
      </c>
      <c r="C76" s="423" t="s">
        <v>882</v>
      </c>
      <c r="D76" s="739" t="s">
        <v>852</v>
      </c>
      <c r="E76" s="742" t="s">
        <v>910</v>
      </c>
      <c r="F76" s="379" t="s">
        <v>854</v>
      </c>
      <c r="G76" s="739" t="s">
        <v>911</v>
      </c>
      <c r="H76" s="745"/>
      <c r="I76" s="465">
        <v>1000</v>
      </c>
      <c r="J76" s="381"/>
      <c r="K76" s="468">
        <f t="shared" si="4"/>
        <v>0</v>
      </c>
      <c r="L76" s="433">
        <f t="shared" si="5"/>
        <v>0</v>
      </c>
      <c r="M76" s="486">
        <f t="shared" si="6"/>
        <v>1000</v>
      </c>
      <c r="N76" s="385">
        <f t="shared" si="7"/>
        <v>0</v>
      </c>
    </row>
    <row r="77" spans="1:14" s="62" customFormat="1" ht="30" customHeight="1" thickBot="1">
      <c r="A77" s="682"/>
      <c r="B77" s="737"/>
      <c r="C77" s="425" t="s">
        <v>894</v>
      </c>
      <c r="D77" s="740"/>
      <c r="E77" s="743"/>
      <c r="F77" s="387" t="s">
        <v>854</v>
      </c>
      <c r="G77" s="740"/>
      <c r="H77" s="746"/>
      <c r="I77" s="466">
        <v>1000</v>
      </c>
      <c r="J77" s="389"/>
      <c r="K77" s="469">
        <f t="shared" si="4"/>
        <v>0</v>
      </c>
      <c r="L77" s="433">
        <f t="shared" si="5"/>
        <v>0</v>
      </c>
      <c r="M77" s="486">
        <f t="shared" si="6"/>
        <v>1000</v>
      </c>
      <c r="N77" s="385">
        <f t="shared" si="7"/>
        <v>0</v>
      </c>
    </row>
    <row r="78" spans="1:14" s="62" customFormat="1" ht="30" customHeight="1" thickBot="1">
      <c r="A78" s="682"/>
      <c r="B78" s="737"/>
      <c r="C78" s="425" t="s">
        <v>867</v>
      </c>
      <c r="D78" s="740"/>
      <c r="E78" s="743"/>
      <c r="F78" s="387" t="s">
        <v>854</v>
      </c>
      <c r="G78" s="740"/>
      <c r="H78" s="746"/>
      <c r="I78" s="466">
        <v>1000</v>
      </c>
      <c r="J78" s="389"/>
      <c r="K78" s="469">
        <f t="shared" si="4"/>
        <v>0</v>
      </c>
      <c r="L78" s="433">
        <f t="shared" si="5"/>
        <v>0</v>
      </c>
      <c r="M78" s="486">
        <f t="shared" si="6"/>
        <v>1000</v>
      </c>
      <c r="N78" s="385">
        <f t="shared" si="7"/>
        <v>0</v>
      </c>
    </row>
    <row r="79" spans="1:14" s="62" customFormat="1" ht="30" customHeight="1" thickBot="1">
      <c r="A79" s="682"/>
      <c r="B79" s="737"/>
      <c r="C79" s="425" t="s">
        <v>912</v>
      </c>
      <c r="D79" s="740"/>
      <c r="E79" s="743"/>
      <c r="F79" s="387" t="s">
        <v>854</v>
      </c>
      <c r="G79" s="740"/>
      <c r="H79" s="746"/>
      <c r="I79" s="466">
        <v>1000</v>
      </c>
      <c r="J79" s="389"/>
      <c r="K79" s="469">
        <f t="shared" si="4"/>
        <v>0</v>
      </c>
      <c r="L79" s="433">
        <f t="shared" si="5"/>
        <v>0</v>
      </c>
      <c r="M79" s="486">
        <f t="shared" si="6"/>
        <v>1000</v>
      </c>
      <c r="N79" s="385">
        <f t="shared" si="7"/>
        <v>0</v>
      </c>
    </row>
    <row r="80" spans="1:14" s="62" customFormat="1" ht="30" customHeight="1" thickBot="1">
      <c r="A80" s="682"/>
      <c r="B80" s="737"/>
      <c r="C80" s="425" t="s">
        <v>895</v>
      </c>
      <c r="D80" s="740"/>
      <c r="E80" s="743"/>
      <c r="F80" s="387" t="s">
        <v>854</v>
      </c>
      <c r="G80" s="740"/>
      <c r="H80" s="746"/>
      <c r="I80" s="466">
        <v>1000</v>
      </c>
      <c r="J80" s="389"/>
      <c r="K80" s="469">
        <f t="shared" si="4"/>
        <v>0</v>
      </c>
      <c r="L80" s="433">
        <f t="shared" si="5"/>
        <v>0</v>
      </c>
      <c r="M80" s="486">
        <f t="shared" si="6"/>
        <v>1000</v>
      </c>
      <c r="N80" s="385">
        <f t="shared" si="7"/>
        <v>0</v>
      </c>
    </row>
    <row r="81" spans="1:14" s="62" customFormat="1" ht="30" customHeight="1" thickBot="1">
      <c r="A81" s="682"/>
      <c r="B81" s="737"/>
      <c r="C81" s="425" t="s">
        <v>913</v>
      </c>
      <c r="D81" s="740"/>
      <c r="E81" s="743"/>
      <c r="F81" s="387" t="s">
        <v>854</v>
      </c>
      <c r="G81" s="740"/>
      <c r="H81" s="746"/>
      <c r="I81" s="466">
        <v>1000</v>
      </c>
      <c r="J81" s="389"/>
      <c r="K81" s="469">
        <f t="shared" si="4"/>
        <v>0</v>
      </c>
      <c r="L81" s="433">
        <f t="shared" si="5"/>
        <v>0</v>
      </c>
      <c r="M81" s="486">
        <f t="shared" si="6"/>
        <v>1000</v>
      </c>
      <c r="N81" s="385">
        <f t="shared" si="7"/>
        <v>0</v>
      </c>
    </row>
    <row r="82" spans="1:14" s="62" customFormat="1" ht="30" customHeight="1" thickBot="1">
      <c r="A82" s="735"/>
      <c r="B82" s="738"/>
      <c r="C82" s="427" t="s">
        <v>914</v>
      </c>
      <c r="D82" s="741"/>
      <c r="E82" s="744"/>
      <c r="F82" s="428" t="s">
        <v>854</v>
      </c>
      <c r="G82" s="741"/>
      <c r="H82" s="747"/>
      <c r="I82" s="467">
        <v>1000</v>
      </c>
      <c r="J82" s="396"/>
      <c r="K82" s="470">
        <f t="shared" si="4"/>
        <v>0</v>
      </c>
      <c r="L82" s="433">
        <f t="shared" si="5"/>
        <v>0</v>
      </c>
      <c r="M82" s="486">
        <f t="shared" si="6"/>
        <v>1000</v>
      </c>
      <c r="N82" s="385">
        <f t="shared" si="7"/>
        <v>0</v>
      </c>
    </row>
    <row r="83" spans="1:14" s="399" customFormat="1" ht="25.05" customHeight="1" thickBot="1">
      <c r="A83" s="690"/>
      <c r="B83" s="761" t="s">
        <v>915</v>
      </c>
      <c r="C83" s="435" t="s">
        <v>916</v>
      </c>
      <c r="D83" s="757" t="s">
        <v>852</v>
      </c>
      <c r="E83" s="757" t="s">
        <v>877</v>
      </c>
      <c r="F83" s="764" t="s">
        <v>854</v>
      </c>
      <c r="G83" s="757" t="s">
        <v>878</v>
      </c>
      <c r="H83" s="757" t="s">
        <v>856</v>
      </c>
      <c r="I83" s="468">
        <v>1100</v>
      </c>
      <c r="J83" s="398"/>
      <c r="K83" s="468">
        <f t="shared" si="4"/>
        <v>0</v>
      </c>
      <c r="L83" s="433">
        <f t="shared" si="5"/>
        <v>0</v>
      </c>
      <c r="M83" s="486">
        <f t="shared" si="6"/>
        <v>1100</v>
      </c>
      <c r="N83" s="385">
        <f t="shared" si="7"/>
        <v>0</v>
      </c>
    </row>
    <row r="84" spans="1:14" s="399" customFormat="1" ht="25.05" customHeight="1" thickBot="1">
      <c r="A84" s="691"/>
      <c r="B84" s="762"/>
      <c r="C84" s="436" t="s">
        <v>917</v>
      </c>
      <c r="D84" s="758"/>
      <c r="E84" s="758"/>
      <c r="F84" s="765"/>
      <c r="G84" s="758"/>
      <c r="H84" s="758"/>
      <c r="I84" s="469">
        <v>1100</v>
      </c>
      <c r="J84" s="400"/>
      <c r="K84" s="469">
        <f t="shared" si="4"/>
        <v>0</v>
      </c>
      <c r="L84" s="433">
        <f t="shared" si="5"/>
        <v>0</v>
      </c>
      <c r="M84" s="486">
        <f t="shared" si="6"/>
        <v>1100</v>
      </c>
      <c r="N84" s="385">
        <f t="shared" si="7"/>
        <v>0</v>
      </c>
    </row>
    <row r="85" spans="1:14" s="399" customFormat="1" ht="25.05" customHeight="1" thickBot="1">
      <c r="A85" s="691"/>
      <c r="B85" s="762"/>
      <c r="C85" s="436" t="s">
        <v>918</v>
      </c>
      <c r="D85" s="758"/>
      <c r="E85" s="758"/>
      <c r="F85" s="765"/>
      <c r="G85" s="758"/>
      <c r="H85" s="758"/>
      <c r="I85" s="469">
        <v>1100</v>
      </c>
      <c r="J85" s="400"/>
      <c r="K85" s="469">
        <f t="shared" si="4"/>
        <v>0</v>
      </c>
      <c r="L85" s="433">
        <f t="shared" si="5"/>
        <v>0</v>
      </c>
      <c r="M85" s="486">
        <f t="shared" si="6"/>
        <v>1100</v>
      </c>
      <c r="N85" s="385">
        <f t="shared" si="7"/>
        <v>0</v>
      </c>
    </row>
    <row r="86" spans="1:14" s="399" customFormat="1" ht="25.05" customHeight="1" thickBot="1">
      <c r="A86" s="691"/>
      <c r="B86" s="762"/>
      <c r="C86" s="436" t="s">
        <v>919</v>
      </c>
      <c r="D86" s="758"/>
      <c r="E86" s="758"/>
      <c r="F86" s="765"/>
      <c r="G86" s="758"/>
      <c r="H86" s="758"/>
      <c r="I86" s="469">
        <v>1100</v>
      </c>
      <c r="J86" s="400"/>
      <c r="K86" s="469">
        <f t="shared" si="4"/>
        <v>0</v>
      </c>
      <c r="L86" s="433">
        <f t="shared" si="5"/>
        <v>0</v>
      </c>
      <c r="M86" s="486">
        <f t="shared" si="6"/>
        <v>1100</v>
      </c>
      <c r="N86" s="385">
        <f t="shared" si="7"/>
        <v>0</v>
      </c>
    </row>
    <row r="87" spans="1:14" s="399" customFormat="1" ht="25.05" customHeight="1" thickBot="1">
      <c r="A87" s="760"/>
      <c r="B87" s="763"/>
      <c r="C87" s="437" t="s">
        <v>920</v>
      </c>
      <c r="D87" s="759"/>
      <c r="E87" s="759"/>
      <c r="F87" s="766"/>
      <c r="G87" s="759"/>
      <c r="H87" s="759"/>
      <c r="I87" s="470">
        <v>1100</v>
      </c>
      <c r="J87" s="438"/>
      <c r="K87" s="470">
        <f t="shared" si="4"/>
        <v>0</v>
      </c>
      <c r="L87" s="433">
        <f t="shared" si="5"/>
        <v>0</v>
      </c>
      <c r="M87" s="486">
        <f t="shared" si="6"/>
        <v>1100</v>
      </c>
      <c r="N87" s="385">
        <f t="shared" si="7"/>
        <v>0</v>
      </c>
    </row>
    <row r="88" spans="1:14" s="62" customFormat="1" ht="25.05" customHeight="1" thickBot="1">
      <c r="A88" s="681"/>
      <c r="B88" s="736" t="s">
        <v>921</v>
      </c>
      <c r="C88" s="423" t="s">
        <v>905</v>
      </c>
      <c r="D88" s="739" t="s">
        <v>832</v>
      </c>
      <c r="E88" s="739" t="s">
        <v>892</v>
      </c>
      <c r="F88" s="379" t="s">
        <v>834</v>
      </c>
      <c r="G88" s="739" t="s">
        <v>885</v>
      </c>
      <c r="H88" s="745"/>
      <c r="I88" s="465">
        <v>1100</v>
      </c>
      <c r="J88" s="381"/>
      <c r="K88" s="468">
        <f t="shared" si="4"/>
        <v>0</v>
      </c>
      <c r="L88" s="433">
        <f t="shared" si="5"/>
        <v>0</v>
      </c>
      <c r="M88" s="486">
        <f t="shared" si="6"/>
        <v>1100</v>
      </c>
      <c r="N88" s="385">
        <f t="shared" si="7"/>
        <v>0</v>
      </c>
    </row>
    <row r="89" spans="1:14" s="62" customFormat="1" ht="25.05" customHeight="1" thickBot="1">
      <c r="A89" s="682"/>
      <c r="B89" s="737"/>
      <c r="C89" s="425" t="s">
        <v>836</v>
      </c>
      <c r="D89" s="740"/>
      <c r="E89" s="740"/>
      <c r="F89" s="387" t="s">
        <v>834</v>
      </c>
      <c r="G89" s="740"/>
      <c r="H89" s="746"/>
      <c r="I89" s="466">
        <v>1100</v>
      </c>
      <c r="J89" s="389"/>
      <c r="K89" s="469">
        <f t="shared" si="4"/>
        <v>0</v>
      </c>
      <c r="L89" s="433">
        <f t="shared" si="5"/>
        <v>0</v>
      </c>
      <c r="M89" s="486">
        <f t="shared" si="6"/>
        <v>1100</v>
      </c>
      <c r="N89" s="385">
        <f t="shared" si="7"/>
        <v>0</v>
      </c>
    </row>
    <row r="90" spans="1:14" s="62" customFormat="1" ht="25.05" customHeight="1" thickBot="1">
      <c r="A90" s="682"/>
      <c r="B90" s="737"/>
      <c r="C90" s="425" t="s">
        <v>851</v>
      </c>
      <c r="D90" s="740"/>
      <c r="E90" s="740"/>
      <c r="F90" s="387" t="s">
        <v>834</v>
      </c>
      <c r="G90" s="740"/>
      <c r="H90" s="746"/>
      <c r="I90" s="466">
        <v>1100</v>
      </c>
      <c r="J90" s="389"/>
      <c r="K90" s="469">
        <f t="shared" si="4"/>
        <v>0</v>
      </c>
      <c r="L90" s="433">
        <f t="shared" si="5"/>
        <v>0</v>
      </c>
      <c r="M90" s="486">
        <f t="shared" si="6"/>
        <v>1100</v>
      </c>
      <c r="N90" s="385">
        <f t="shared" si="7"/>
        <v>0</v>
      </c>
    </row>
    <row r="91" spans="1:14" s="62" customFormat="1" ht="25.05" customHeight="1" thickBot="1">
      <c r="A91" s="682"/>
      <c r="B91" s="737"/>
      <c r="C91" s="425" t="s">
        <v>857</v>
      </c>
      <c r="D91" s="740"/>
      <c r="E91" s="740"/>
      <c r="F91" s="387" t="s">
        <v>834</v>
      </c>
      <c r="G91" s="740"/>
      <c r="H91" s="746"/>
      <c r="I91" s="466">
        <v>1100</v>
      </c>
      <c r="J91" s="389"/>
      <c r="K91" s="469">
        <f t="shared" si="4"/>
        <v>0</v>
      </c>
      <c r="L91" s="433">
        <f t="shared" si="5"/>
        <v>0</v>
      </c>
      <c r="M91" s="486">
        <f t="shared" si="6"/>
        <v>1100</v>
      </c>
      <c r="N91" s="385">
        <f t="shared" si="7"/>
        <v>0</v>
      </c>
    </row>
    <row r="92" spans="1:14" s="62" customFormat="1" ht="25.05" customHeight="1" thickBot="1">
      <c r="A92" s="682"/>
      <c r="B92" s="737"/>
      <c r="C92" s="425" t="s">
        <v>894</v>
      </c>
      <c r="D92" s="740"/>
      <c r="E92" s="740"/>
      <c r="F92" s="387" t="s">
        <v>834</v>
      </c>
      <c r="G92" s="740"/>
      <c r="H92" s="746"/>
      <c r="I92" s="466">
        <v>1100</v>
      </c>
      <c r="J92" s="389"/>
      <c r="K92" s="469">
        <f t="shared" si="4"/>
        <v>0</v>
      </c>
      <c r="L92" s="433">
        <f t="shared" si="5"/>
        <v>0</v>
      </c>
      <c r="M92" s="486">
        <f t="shared" si="6"/>
        <v>1100</v>
      </c>
      <c r="N92" s="385">
        <f t="shared" si="7"/>
        <v>0</v>
      </c>
    </row>
    <row r="93" spans="1:14" s="62" customFormat="1" ht="25.05" customHeight="1" thickBot="1">
      <c r="A93" s="682"/>
      <c r="B93" s="737"/>
      <c r="C93" s="425" t="s">
        <v>838</v>
      </c>
      <c r="D93" s="740"/>
      <c r="E93" s="740"/>
      <c r="F93" s="387" t="s">
        <v>834</v>
      </c>
      <c r="G93" s="740"/>
      <c r="H93" s="746"/>
      <c r="I93" s="466">
        <v>1100</v>
      </c>
      <c r="J93" s="389"/>
      <c r="K93" s="469">
        <f t="shared" si="4"/>
        <v>0</v>
      </c>
      <c r="L93" s="433">
        <f t="shared" si="5"/>
        <v>0</v>
      </c>
      <c r="M93" s="486">
        <f t="shared" si="6"/>
        <v>1100</v>
      </c>
      <c r="N93" s="385">
        <f t="shared" si="7"/>
        <v>0</v>
      </c>
    </row>
    <row r="94" spans="1:14" s="62" customFormat="1" ht="25.05" customHeight="1" thickBot="1">
      <c r="A94" s="682"/>
      <c r="B94" s="737"/>
      <c r="C94" s="425" t="s">
        <v>922</v>
      </c>
      <c r="D94" s="740"/>
      <c r="E94" s="740"/>
      <c r="F94" s="387" t="s">
        <v>834</v>
      </c>
      <c r="G94" s="740"/>
      <c r="H94" s="746"/>
      <c r="I94" s="466">
        <v>1100</v>
      </c>
      <c r="J94" s="389"/>
      <c r="K94" s="469">
        <f t="shared" si="4"/>
        <v>0</v>
      </c>
      <c r="L94" s="433">
        <f t="shared" si="5"/>
        <v>0</v>
      </c>
      <c r="M94" s="486">
        <f t="shared" si="6"/>
        <v>1100</v>
      </c>
      <c r="N94" s="385">
        <f t="shared" si="7"/>
        <v>0</v>
      </c>
    </row>
    <row r="95" spans="1:14" s="62" customFormat="1" ht="25.05" customHeight="1" thickBot="1">
      <c r="A95" s="682"/>
      <c r="B95" s="737"/>
      <c r="C95" s="425" t="s">
        <v>923</v>
      </c>
      <c r="D95" s="740"/>
      <c r="E95" s="740"/>
      <c r="F95" s="387" t="s">
        <v>834</v>
      </c>
      <c r="G95" s="740"/>
      <c r="H95" s="746"/>
      <c r="I95" s="466">
        <v>1100</v>
      </c>
      <c r="J95" s="389"/>
      <c r="K95" s="469">
        <f t="shared" si="4"/>
        <v>0</v>
      </c>
      <c r="L95" s="433">
        <f t="shared" si="5"/>
        <v>0</v>
      </c>
      <c r="M95" s="486">
        <f t="shared" si="6"/>
        <v>1100</v>
      </c>
      <c r="N95" s="385">
        <f t="shared" si="7"/>
        <v>0</v>
      </c>
    </row>
    <row r="96" spans="1:14" s="62" customFormat="1" ht="25.05" customHeight="1" thickBot="1">
      <c r="A96" s="682"/>
      <c r="B96" s="737"/>
      <c r="C96" s="425" t="s">
        <v>924</v>
      </c>
      <c r="D96" s="740"/>
      <c r="E96" s="740"/>
      <c r="F96" s="387" t="s">
        <v>834</v>
      </c>
      <c r="G96" s="740"/>
      <c r="H96" s="746"/>
      <c r="I96" s="466">
        <v>1100</v>
      </c>
      <c r="J96" s="389"/>
      <c r="K96" s="469">
        <f t="shared" si="4"/>
        <v>0</v>
      </c>
      <c r="L96" s="433">
        <f t="shared" si="5"/>
        <v>0</v>
      </c>
      <c r="M96" s="486">
        <f t="shared" si="6"/>
        <v>1100</v>
      </c>
      <c r="N96" s="385">
        <f t="shared" si="7"/>
        <v>0</v>
      </c>
    </row>
    <row r="97" spans="1:14" s="62" customFormat="1" ht="25.05" customHeight="1" thickBot="1">
      <c r="A97" s="735"/>
      <c r="B97" s="738"/>
      <c r="C97" s="427" t="s">
        <v>925</v>
      </c>
      <c r="D97" s="741"/>
      <c r="E97" s="741"/>
      <c r="F97" s="428" t="s">
        <v>834</v>
      </c>
      <c r="G97" s="741"/>
      <c r="H97" s="747"/>
      <c r="I97" s="467">
        <v>1100</v>
      </c>
      <c r="J97" s="396"/>
      <c r="K97" s="470">
        <f t="shared" si="4"/>
        <v>0</v>
      </c>
      <c r="L97" s="433">
        <f t="shared" si="5"/>
        <v>0</v>
      </c>
      <c r="M97" s="486">
        <f t="shared" si="6"/>
        <v>1100</v>
      </c>
      <c r="N97" s="385">
        <f t="shared" si="7"/>
        <v>0</v>
      </c>
    </row>
    <row r="98" spans="1:14" s="62" customFormat="1" ht="25.05" customHeight="1" thickBot="1">
      <c r="A98" s="681"/>
      <c r="B98" s="736">
        <v>6540</v>
      </c>
      <c r="C98" s="423" t="s">
        <v>926</v>
      </c>
      <c r="D98" s="739" t="s">
        <v>844</v>
      </c>
      <c r="E98" s="742" t="s">
        <v>927</v>
      </c>
      <c r="F98" s="379" t="s">
        <v>834</v>
      </c>
      <c r="G98" s="739" t="s">
        <v>928</v>
      </c>
      <c r="H98" s="745"/>
      <c r="I98" s="465">
        <v>1150</v>
      </c>
      <c r="J98" s="381"/>
      <c r="K98" s="468">
        <f t="shared" si="4"/>
        <v>0</v>
      </c>
      <c r="L98" s="433">
        <f t="shared" si="5"/>
        <v>0</v>
      </c>
      <c r="M98" s="486">
        <f t="shared" si="6"/>
        <v>1150</v>
      </c>
      <c r="N98" s="385">
        <f t="shared" si="7"/>
        <v>0</v>
      </c>
    </row>
    <row r="99" spans="1:14" s="62" customFormat="1" ht="25.05" customHeight="1" thickBot="1">
      <c r="A99" s="682"/>
      <c r="B99" s="737"/>
      <c r="C99" s="425" t="s">
        <v>929</v>
      </c>
      <c r="D99" s="740"/>
      <c r="E99" s="743"/>
      <c r="F99" s="387" t="s">
        <v>834</v>
      </c>
      <c r="G99" s="740"/>
      <c r="H99" s="746"/>
      <c r="I99" s="466">
        <v>1150</v>
      </c>
      <c r="J99" s="389"/>
      <c r="K99" s="469">
        <f t="shared" si="4"/>
        <v>0</v>
      </c>
      <c r="L99" s="433">
        <f t="shared" si="5"/>
        <v>0</v>
      </c>
      <c r="M99" s="486">
        <f t="shared" si="6"/>
        <v>1150</v>
      </c>
      <c r="N99" s="385">
        <f t="shared" si="7"/>
        <v>0</v>
      </c>
    </row>
    <row r="100" spans="1:14" s="62" customFormat="1" ht="25.05" customHeight="1" thickBot="1">
      <c r="A100" s="682"/>
      <c r="B100" s="737"/>
      <c r="C100" s="425" t="s">
        <v>930</v>
      </c>
      <c r="D100" s="740"/>
      <c r="E100" s="743"/>
      <c r="F100" s="387" t="s">
        <v>834</v>
      </c>
      <c r="G100" s="740"/>
      <c r="H100" s="746"/>
      <c r="I100" s="466">
        <v>1150</v>
      </c>
      <c r="J100" s="389"/>
      <c r="K100" s="469">
        <f t="shared" si="4"/>
        <v>0</v>
      </c>
      <c r="L100" s="433">
        <f t="shared" si="5"/>
        <v>0</v>
      </c>
      <c r="M100" s="486">
        <f t="shared" si="6"/>
        <v>1150</v>
      </c>
      <c r="N100" s="385">
        <f t="shared" si="7"/>
        <v>0</v>
      </c>
    </row>
    <row r="101" spans="1:14" s="62" customFormat="1" ht="25.05" customHeight="1" thickBot="1">
      <c r="A101" s="682"/>
      <c r="B101" s="737"/>
      <c r="C101" s="425" t="s">
        <v>931</v>
      </c>
      <c r="D101" s="740"/>
      <c r="E101" s="743"/>
      <c r="F101" s="387" t="s">
        <v>834</v>
      </c>
      <c r="G101" s="740"/>
      <c r="H101" s="746"/>
      <c r="I101" s="466">
        <v>1150</v>
      </c>
      <c r="J101" s="389"/>
      <c r="K101" s="469">
        <f t="shared" ref="K101:K110" si="8">J101*I101</f>
        <v>0</v>
      </c>
      <c r="L101" s="433">
        <f t="shared" si="5"/>
        <v>0</v>
      </c>
      <c r="M101" s="486">
        <f t="shared" si="6"/>
        <v>1150</v>
      </c>
      <c r="N101" s="385">
        <f t="shared" si="7"/>
        <v>0</v>
      </c>
    </row>
    <row r="102" spans="1:14" s="62" customFormat="1" ht="25.05" customHeight="1" thickBot="1">
      <c r="A102" s="682"/>
      <c r="B102" s="737"/>
      <c r="C102" s="425" t="s">
        <v>932</v>
      </c>
      <c r="D102" s="740"/>
      <c r="E102" s="743"/>
      <c r="F102" s="387" t="s">
        <v>834</v>
      </c>
      <c r="G102" s="740"/>
      <c r="H102" s="746"/>
      <c r="I102" s="466">
        <v>1150</v>
      </c>
      <c r="J102" s="389"/>
      <c r="K102" s="469">
        <f t="shared" si="8"/>
        <v>0</v>
      </c>
      <c r="L102" s="433">
        <f t="shared" si="5"/>
        <v>0</v>
      </c>
      <c r="M102" s="486">
        <f t="shared" si="6"/>
        <v>1150</v>
      </c>
      <c r="N102" s="385">
        <f t="shared" si="7"/>
        <v>0</v>
      </c>
    </row>
    <row r="103" spans="1:14" s="62" customFormat="1" ht="25.05" customHeight="1" thickBot="1">
      <c r="A103" s="735"/>
      <c r="B103" s="738"/>
      <c r="C103" s="427" t="s">
        <v>933</v>
      </c>
      <c r="D103" s="741"/>
      <c r="E103" s="744"/>
      <c r="F103" s="428" t="s">
        <v>834</v>
      </c>
      <c r="G103" s="741"/>
      <c r="H103" s="747"/>
      <c r="I103" s="467">
        <v>1150</v>
      </c>
      <c r="J103" s="396"/>
      <c r="K103" s="470">
        <f t="shared" si="8"/>
        <v>0</v>
      </c>
      <c r="L103" s="433">
        <f t="shared" si="5"/>
        <v>0</v>
      </c>
      <c r="M103" s="486">
        <f t="shared" si="6"/>
        <v>1150</v>
      </c>
      <c r="N103" s="385">
        <f t="shared" si="7"/>
        <v>0</v>
      </c>
    </row>
    <row r="104" spans="1:14" s="62" customFormat="1" ht="25.05" customHeight="1" thickBot="1">
      <c r="A104" s="773"/>
      <c r="B104" s="776" t="s">
        <v>934</v>
      </c>
      <c r="C104" s="444" t="s">
        <v>935</v>
      </c>
      <c r="D104" s="770" t="s">
        <v>906</v>
      </c>
      <c r="E104" s="770" t="s">
        <v>877</v>
      </c>
      <c r="F104" s="770" t="s">
        <v>854</v>
      </c>
      <c r="G104" s="770" t="s">
        <v>907</v>
      </c>
      <c r="H104" s="770" t="s">
        <v>936</v>
      </c>
      <c r="I104" s="472">
        <v>1700</v>
      </c>
      <c r="J104" s="445"/>
      <c r="K104" s="468">
        <f t="shared" si="8"/>
        <v>0</v>
      </c>
      <c r="L104" s="433">
        <f t="shared" si="5"/>
        <v>0</v>
      </c>
      <c r="M104" s="486">
        <f t="shared" si="6"/>
        <v>1700</v>
      </c>
      <c r="N104" s="385">
        <f t="shared" si="7"/>
        <v>0</v>
      </c>
    </row>
    <row r="105" spans="1:14" s="62" customFormat="1" ht="25.05" customHeight="1" thickBot="1">
      <c r="A105" s="774"/>
      <c r="B105" s="777"/>
      <c r="C105" s="446" t="s">
        <v>937</v>
      </c>
      <c r="D105" s="771"/>
      <c r="E105" s="771"/>
      <c r="F105" s="771"/>
      <c r="G105" s="771"/>
      <c r="H105" s="771"/>
      <c r="I105" s="473">
        <v>1700</v>
      </c>
      <c r="J105" s="447"/>
      <c r="K105" s="469">
        <f t="shared" si="8"/>
        <v>0</v>
      </c>
      <c r="L105" s="433">
        <f t="shared" si="5"/>
        <v>0</v>
      </c>
      <c r="M105" s="486">
        <f t="shared" si="6"/>
        <v>1700</v>
      </c>
      <c r="N105" s="385">
        <f t="shared" si="7"/>
        <v>0</v>
      </c>
    </row>
    <row r="106" spans="1:14" s="62" customFormat="1" ht="25.05" customHeight="1" thickBot="1">
      <c r="A106" s="774"/>
      <c r="B106" s="777"/>
      <c r="C106" s="446" t="s">
        <v>938</v>
      </c>
      <c r="D106" s="771"/>
      <c r="E106" s="771"/>
      <c r="F106" s="771"/>
      <c r="G106" s="771"/>
      <c r="H106" s="771"/>
      <c r="I106" s="473">
        <v>1700</v>
      </c>
      <c r="J106" s="447"/>
      <c r="K106" s="469">
        <f t="shared" si="8"/>
        <v>0</v>
      </c>
      <c r="L106" s="433">
        <f t="shared" si="5"/>
        <v>0</v>
      </c>
      <c r="M106" s="486">
        <f t="shared" si="6"/>
        <v>1700</v>
      </c>
      <c r="N106" s="385">
        <f t="shared" si="7"/>
        <v>0</v>
      </c>
    </row>
    <row r="107" spans="1:14" s="62" customFormat="1" ht="25.05" customHeight="1" thickBot="1">
      <c r="A107" s="774"/>
      <c r="B107" s="777"/>
      <c r="C107" s="446" t="s">
        <v>939</v>
      </c>
      <c r="D107" s="771"/>
      <c r="E107" s="771"/>
      <c r="F107" s="771"/>
      <c r="G107" s="771"/>
      <c r="H107" s="771"/>
      <c r="I107" s="473">
        <v>1700</v>
      </c>
      <c r="J107" s="447"/>
      <c r="K107" s="469">
        <f t="shared" si="8"/>
        <v>0</v>
      </c>
      <c r="L107" s="433">
        <f t="shared" si="5"/>
        <v>0</v>
      </c>
      <c r="M107" s="486">
        <f t="shared" si="6"/>
        <v>1700</v>
      </c>
      <c r="N107" s="385">
        <f t="shared" si="7"/>
        <v>0</v>
      </c>
    </row>
    <row r="108" spans="1:14" s="62" customFormat="1" ht="25.05" customHeight="1" thickBot="1">
      <c r="A108" s="774"/>
      <c r="B108" s="777"/>
      <c r="C108" s="446" t="s">
        <v>940</v>
      </c>
      <c r="D108" s="771"/>
      <c r="E108" s="771"/>
      <c r="F108" s="771"/>
      <c r="G108" s="771"/>
      <c r="H108" s="771"/>
      <c r="I108" s="473">
        <v>1700</v>
      </c>
      <c r="J108" s="447"/>
      <c r="K108" s="469">
        <f t="shared" si="8"/>
        <v>0</v>
      </c>
      <c r="L108" s="433">
        <f t="shared" si="5"/>
        <v>0</v>
      </c>
      <c r="M108" s="486">
        <f t="shared" si="6"/>
        <v>1700</v>
      </c>
      <c r="N108" s="385">
        <f t="shared" si="7"/>
        <v>0</v>
      </c>
    </row>
    <row r="109" spans="1:14" s="62" customFormat="1" ht="25.05" customHeight="1" thickBot="1">
      <c r="A109" s="774"/>
      <c r="B109" s="777"/>
      <c r="C109" s="446" t="s">
        <v>941</v>
      </c>
      <c r="D109" s="771"/>
      <c r="E109" s="771"/>
      <c r="F109" s="771"/>
      <c r="G109" s="771"/>
      <c r="H109" s="771"/>
      <c r="I109" s="473">
        <v>1700</v>
      </c>
      <c r="J109" s="447"/>
      <c r="K109" s="469">
        <f t="shared" si="8"/>
        <v>0</v>
      </c>
      <c r="L109" s="433">
        <f t="shared" si="5"/>
        <v>0</v>
      </c>
      <c r="M109" s="486">
        <f t="shared" si="6"/>
        <v>1700</v>
      </c>
      <c r="N109" s="385">
        <f t="shared" si="7"/>
        <v>0</v>
      </c>
    </row>
    <row r="110" spans="1:14" s="62" customFormat="1" ht="25.05" customHeight="1" thickBot="1">
      <c r="A110" s="775"/>
      <c r="B110" s="778"/>
      <c r="C110" s="448" t="s">
        <v>942</v>
      </c>
      <c r="D110" s="772"/>
      <c r="E110" s="772"/>
      <c r="F110" s="772"/>
      <c r="G110" s="772"/>
      <c r="H110" s="772"/>
      <c r="I110" s="474">
        <v>1700</v>
      </c>
      <c r="J110" s="449"/>
      <c r="K110" s="470">
        <f t="shared" si="8"/>
        <v>0</v>
      </c>
      <c r="L110" s="433">
        <f t="shared" si="5"/>
        <v>0</v>
      </c>
      <c r="M110" s="486">
        <f t="shared" si="6"/>
        <v>1700</v>
      </c>
      <c r="N110" s="385">
        <f t="shared" si="7"/>
        <v>0</v>
      </c>
    </row>
    <row r="111" spans="1:14" ht="15.6">
      <c r="A111" s="450"/>
      <c r="B111" s="450"/>
      <c r="C111" s="450"/>
      <c r="D111" s="450"/>
      <c r="E111" s="450"/>
      <c r="F111" s="451"/>
      <c r="G111" s="450"/>
      <c r="H111" s="451"/>
      <c r="I111" s="452"/>
      <c r="J111" s="452"/>
      <c r="K111" s="480"/>
      <c r="L111" s="450"/>
      <c r="M111" s="487"/>
    </row>
    <row r="112" spans="1:14" ht="11.4" customHeight="1">
      <c r="A112" s="453"/>
      <c r="B112" s="453"/>
      <c r="C112" s="454"/>
      <c r="D112" s="454"/>
      <c r="E112" s="454"/>
      <c r="F112" s="454"/>
      <c r="G112" s="454"/>
      <c r="H112" s="455"/>
      <c r="I112" s="454"/>
      <c r="J112" s="454"/>
      <c r="K112" s="481"/>
      <c r="L112" s="453"/>
      <c r="M112" s="487"/>
    </row>
    <row r="113" spans="1:13" ht="11.4" customHeight="1">
      <c r="A113" s="453"/>
      <c r="B113" s="453"/>
      <c r="C113" s="453"/>
      <c r="D113" s="453"/>
      <c r="E113" s="453"/>
      <c r="F113" s="453"/>
      <c r="G113" s="453"/>
      <c r="H113" s="456"/>
      <c r="I113" s="453"/>
      <c r="J113" s="453"/>
      <c r="K113" s="482"/>
      <c r="L113" s="453"/>
      <c r="M113" s="487"/>
    </row>
    <row r="114" spans="1:13" ht="11.4" customHeight="1">
      <c r="A114" s="372"/>
      <c r="B114" s="372"/>
      <c r="C114" s="372"/>
      <c r="D114" s="372"/>
      <c r="E114" s="372"/>
      <c r="F114" s="372"/>
      <c r="G114" s="372"/>
      <c r="H114" s="372"/>
      <c r="I114" s="372"/>
      <c r="J114" s="372"/>
      <c r="K114" s="483"/>
      <c r="L114" s="372"/>
      <c r="M114" s="487"/>
    </row>
    <row r="115" spans="1:13" ht="11.4" customHeight="1">
      <c r="A115" s="372"/>
      <c r="B115" s="372"/>
      <c r="C115" s="372"/>
      <c r="D115" s="372"/>
      <c r="E115" s="372"/>
      <c r="F115" s="372"/>
      <c r="G115" s="372"/>
      <c r="H115" s="372"/>
      <c r="I115" s="372"/>
      <c r="J115" s="372"/>
      <c r="K115" s="483"/>
      <c r="L115" s="372"/>
      <c r="M115" s="487"/>
    </row>
    <row r="116" spans="1:13" ht="11.4" customHeight="1">
      <c r="A116" s="372"/>
      <c r="B116" s="372"/>
      <c r="C116" s="372"/>
      <c r="D116" s="372"/>
      <c r="E116" s="372"/>
      <c r="F116" s="372"/>
      <c r="G116" s="372"/>
      <c r="H116" s="372"/>
      <c r="I116" s="372"/>
      <c r="J116" s="372"/>
      <c r="K116" s="483"/>
      <c r="L116" s="372"/>
      <c r="M116" s="487"/>
    </row>
    <row r="117" spans="1:13" ht="11.4" customHeight="1">
      <c r="A117" s="372"/>
      <c r="B117" s="372"/>
      <c r="C117" s="372"/>
      <c r="D117" s="372"/>
      <c r="E117" s="372"/>
      <c r="F117" s="372"/>
      <c r="G117" s="372"/>
      <c r="H117" s="372"/>
      <c r="I117" s="372"/>
      <c r="J117" s="372"/>
      <c r="K117" s="483"/>
      <c r="L117" s="372"/>
      <c r="M117" s="487"/>
    </row>
    <row r="118" spans="1:13" ht="11.4" customHeight="1">
      <c r="A118" s="372"/>
      <c r="B118" s="372"/>
      <c r="C118" s="372"/>
      <c r="D118" s="372"/>
      <c r="E118" s="372"/>
      <c r="F118" s="372"/>
      <c r="G118" s="372"/>
      <c r="H118" s="372"/>
      <c r="I118" s="372"/>
      <c r="J118" s="372"/>
      <c r="K118" s="483"/>
      <c r="L118" s="372"/>
      <c r="M118" s="487"/>
    </row>
    <row r="119" spans="1:13" ht="11.4" customHeight="1">
      <c r="A119" s="372"/>
      <c r="B119" s="372"/>
      <c r="C119" s="372"/>
      <c r="D119" s="372"/>
      <c r="E119" s="372"/>
      <c r="F119" s="372"/>
      <c r="G119" s="372"/>
      <c r="H119" s="372"/>
      <c r="I119" s="372"/>
      <c r="J119" s="372"/>
      <c r="K119" s="483"/>
      <c r="L119" s="372"/>
      <c r="M119" s="487"/>
    </row>
    <row r="120" spans="1:13" ht="11.4" customHeight="1">
      <c r="A120" s="372"/>
      <c r="B120" s="372"/>
      <c r="C120" s="372"/>
      <c r="D120" s="372"/>
      <c r="E120" s="372"/>
      <c r="F120" s="372"/>
      <c r="G120" s="372"/>
      <c r="H120" s="372"/>
      <c r="I120" s="372"/>
      <c r="J120" s="372"/>
      <c r="K120" s="483"/>
      <c r="L120" s="372"/>
      <c r="M120" s="487"/>
    </row>
  </sheetData>
  <sheetProtection password="C615" sheet="1" objects="1" scenarios="1" selectLockedCells="1"/>
  <mergeCells count="131">
    <mergeCell ref="H104:H110"/>
    <mergeCell ref="A104:A110"/>
    <mergeCell ref="B104:B110"/>
    <mergeCell ref="D104:D110"/>
    <mergeCell ref="E104:E110"/>
    <mergeCell ref="F104:F110"/>
    <mergeCell ref="G104:G110"/>
    <mergeCell ref="A98:A103"/>
    <mergeCell ref="B98:B103"/>
    <mergeCell ref="D98:D103"/>
    <mergeCell ref="E98:E103"/>
    <mergeCell ref="G98:G103"/>
    <mergeCell ref="H98:H103"/>
    <mergeCell ref="H83:H87"/>
    <mergeCell ref="A88:A97"/>
    <mergeCell ref="B88:B97"/>
    <mergeCell ref="D88:D97"/>
    <mergeCell ref="E88:E97"/>
    <mergeCell ref="G88:G97"/>
    <mergeCell ref="H88:H97"/>
    <mergeCell ref="A83:A87"/>
    <mergeCell ref="B83:B87"/>
    <mergeCell ref="D83:D87"/>
    <mergeCell ref="E83:E87"/>
    <mergeCell ref="F83:F87"/>
    <mergeCell ref="G83:G87"/>
    <mergeCell ref="A76:A82"/>
    <mergeCell ref="B76:B82"/>
    <mergeCell ref="D76:D82"/>
    <mergeCell ref="E76:E82"/>
    <mergeCell ref="G76:G82"/>
    <mergeCell ref="H76:H82"/>
    <mergeCell ref="H62:H69"/>
    <mergeCell ref="A70:A75"/>
    <mergeCell ref="B70:B75"/>
    <mergeCell ref="D70:D75"/>
    <mergeCell ref="E70:E75"/>
    <mergeCell ref="G70:G75"/>
    <mergeCell ref="H70:H75"/>
    <mergeCell ref="A62:A69"/>
    <mergeCell ref="B62:B69"/>
    <mergeCell ref="D62:D69"/>
    <mergeCell ref="E62:E69"/>
    <mergeCell ref="F62:F69"/>
    <mergeCell ref="G62:G69"/>
    <mergeCell ref="A55:A61"/>
    <mergeCell ref="B55:B61"/>
    <mergeCell ref="D55:D61"/>
    <mergeCell ref="E55:E61"/>
    <mergeCell ref="G55:G61"/>
    <mergeCell ref="H55:H61"/>
    <mergeCell ref="H48:H50"/>
    <mergeCell ref="A51:A54"/>
    <mergeCell ref="B51:B54"/>
    <mergeCell ref="D51:D54"/>
    <mergeCell ref="E51:E54"/>
    <mergeCell ref="F51:F54"/>
    <mergeCell ref="G51:G54"/>
    <mergeCell ref="H51:H54"/>
    <mergeCell ref="A48:A50"/>
    <mergeCell ref="B48:B50"/>
    <mergeCell ref="D48:D50"/>
    <mergeCell ref="E48:E50"/>
    <mergeCell ref="F48:F50"/>
    <mergeCell ref="G48:G50"/>
    <mergeCell ref="H40:H43"/>
    <mergeCell ref="A44:A47"/>
    <mergeCell ref="B44:B47"/>
    <mergeCell ref="D44:D47"/>
    <mergeCell ref="E44:E47"/>
    <mergeCell ref="F44:F47"/>
    <mergeCell ref="G44:G47"/>
    <mergeCell ref="H44:H47"/>
    <mergeCell ref="A40:A43"/>
    <mergeCell ref="B40:B43"/>
    <mergeCell ref="D40:D43"/>
    <mergeCell ref="E40:E43"/>
    <mergeCell ref="F40:F43"/>
    <mergeCell ref="G40:G43"/>
    <mergeCell ref="H32:H35"/>
    <mergeCell ref="A36:A39"/>
    <mergeCell ref="B36:B39"/>
    <mergeCell ref="D36:D39"/>
    <mergeCell ref="E36:E39"/>
    <mergeCell ref="F36:F39"/>
    <mergeCell ref="G36:G39"/>
    <mergeCell ref="H36:H39"/>
    <mergeCell ref="A32:A35"/>
    <mergeCell ref="B32:B35"/>
    <mergeCell ref="D32:D35"/>
    <mergeCell ref="E32:E35"/>
    <mergeCell ref="F32:F35"/>
    <mergeCell ref="G32:G35"/>
    <mergeCell ref="A26:A31"/>
    <mergeCell ref="B26:B31"/>
    <mergeCell ref="D26:D31"/>
    <mergeCell ref="E26:E31"/>
    <mergeCell ref="F26:F31"/>
    <mergeCell ref="G26:G31"/>
    <mergeCell ref="H26:H31"/>
    <mergeCell ref="A20:A25"/>
    <mergeCell ref="B20:B25"/>
    <mergeCell ref="D20:D25"/>
    <mergeCell ref="E20:E25"/>
    <mergeCell ref="F20:F25"/>
    <mergeCell ref="G20:G25"/>
    <mergeCell ref="A15:A19"/>
    <mergeCell ref="B15:B19"/>
    <mergeCell ref="D15:D19"/>
    <mergeCell ref="E15:E19"/>
    <mergeCell ref="G15:G19"/>
    <mergeCell ref="H15:H19"/>
    <mergeCell ref="A6:D6"/>
    <mergeCell ref="E6:G6"/>
    <mergeCell ref="H20:H25"/>
    <mergeCell ref="O3:S5"/>
    <mergeCell ref="O6:S6"/>
    <mergeCell ref="H1:J1"/>
    <mergeCell ref="H2:I2"/>
    <mergeCell ref="H3:I3"/>
    <mergeCell ref="H4:I4"/>
    <mergeCell ref="H5:N5"/>
    <mergeCell ref="H6:N6"/>
    <mergeCell ref="A8:A14"/>
    <mergeCell ref="B8:B14"/>
    <mergeCell ref="D8:D14"/>
    <mergeCell ref="E8:E14"/>
    <mergeCell ref="G8:G14"/>
    <mergeCell ref="H8:H14"/>
    <mergeCell ref="A5:D5"/>
    <mergeCell ref="E5:G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AC123"/>
  <sheetViews>
    <sheetView zoomScale="70" zoomScaleNormal="70" workbookViewId="0">
      <pane ySplit="3" topLeftCell="A45" activePane="bottomLeft" state="frozenSplit"/>
      <selection pane="bottomLeft" activeCell="F15" sqref="F15"/>
    </sheetView>
  </sheetViews>
  <sheetFormatPr defaultColWidth="22.33203125" defaultRowHeight="14.4"/>
  <cols>
    <col min="1" max="1" width="14.33203125" customWidth="1"/>
    <col min="2" max="2" width="38.6640625" style="114" customWidth="1"/>
    <col min="3" max="3" width="15.109375" style="117" customWidth="1"/>
    <col min="4" max="4" width="16.6640625" customWidth="1"/>
    <col min="5" max="5" width="18.5546875" customWidth="1"/>
    <col min="6" max="6" width="12.33203125" style="113" customWidth="1"/>
    <col min="7" max="7" width="16.109375" style="120" customWidth="1"/>
    <col min="8" max="8" width="18.5546875" customWidth="1"/>
    <col min="9" max="9" width="31.88671875" customWidth="1"/>
    <col min="10" max="10" width="41.33203125" customWidth="1"/>
  </cols>
  <sheetData>
    <row r="1" spans="1:29" s="273" customFormat="1" ht="84.6" customHeight="1" thickBot="1">
      <c r="A1" s="779" t="s">
        <v>568</v>
      </c>
      <c r="B1" s="779"/>
      <c r="C1" s="779"/>
      <c r="D1" s="780"/>
      <c r="E1" s="788" t="s">
        <v>670</v>
      </c>
      <c r="F1" s="789"/>
      <c r="G1" s="302" t="s">
        <v>172</v>
      </c>
      <c r="H1" s="302" t="s">
        <v>173</v>
      </c>
      <c r="I1" s="302" t="s">
        <v>672</v>
      </c>
      <c r="J1" s="308" t="s">
        <v>673</v>
      </c>
    </row>
    <row r="2" spans="1:29" s="273" customFormat="1" ht="27" customHeight="1" thickBot="1">
      <c r="A2" s="781"/>
      <c r="B2" s="781"/>
      <c r="C2" s="781"/>
      <c r="D2" s="782"/>
      <c r="E2" s="790">
        <f>E6+E7+E8+E9+E10+E11+E12+E13+E14+E15+E16+E18+E19+E20+E21+E22+E23+E24+E25+E26+E27+E28+E30+E31+E32+E33+E34+E35+E36+E37+E38+E40+E41+E42+E43+E44+E45+E46+E48+E49+E50+E51+E52+E53+E54+E55+E56+E57+E58+E59+E60+E62+E63+E64+E65+E66+E67+E70+E73+E74+E75+E76+E77+E78+E79+E80+E81+E82+E83+E84++E86+E87+E88+E89+E90+E91+E92+E93+E94+E95+E96+E97+E99+E100+E101+E102+E103+E104+E105+E106+E107+E108+E109+E110+E115+E116+E117+E118+E119+E120</f>
        <v>0</v>
      </c>
      <c r="F2" s="791"/>
      <c r="G2" s="297">
        <f>Итого!$B$17</f>
        <v>0</v>
      </c>
      <c r="H2" s="298">
        <f>PRODUCT(E2,G2)</f>
        <v>0</v>
      </c>
      <c r="I2" s="299">
        <f>SUM(E2,-H2)</f>
        <v>0</v>
      </c>
      <c r="J2" s="340">
        <f>Итого!$B$16</f>
        <v>0</v>
      </c>
      <c r="K2" s="129"/>
      <c r="AC2" s="121"/>
    </row>
    <row r="3" spans="1:29" ht="46.2" customHeight="1">
      <c r="A3" s="196" t="s">
        <v>5</v>
      </c>
      <c r="B3" s="318" t="s">
        <v>174</v>
      </c>
      <c r="C3" s="196" t="s">
        <v>175</v>
      </c>
      <c r="D3" s="319" t="s">
        <v>2</v>
      </c>
      <c r="E3" s="320" t="s">
        <v>176</v>
      </c>
      <c r="F3" s="286" t="s">
        <v>571</v>
      </c>
      <c r="G3" s="321" t="s">
        <v>177</v>
      </c>
      <c r="H3" s="313" t="s">
        <v>178</v>
      </c>
      <c r="I3" s="321" t="s">
        <v>179</v>
      </c>
      <c r="J3" s="304"/>
      <c r="K3" s="305"/>
      <c r="L3" t="s">
        <v>180</v>
      </c>
    </row>
    <row r="4" spans="1:29">
      <c r="A4" s="195" t="s">
        <v>181</v>
      </c>
      <c r="B4" s="141"/>
      <c r="C4" s="142"/>
      <c r="D4" s="143"/>
      <c r="E4" s="143"/>
      <c r="F4" s="144"/>
      <c r="G4" s="145"/>
      <c r="H4" s="143"/>
      <c r="I4" s="146"/>
      <c r="J4" s="129"/>
      <c r="K4" s="303"/>
    </row>
    <row r="5" spans="1:29" s="62" customFormat="1" ht="15" customHeight="1">
      <c r="A5" s="785" t="s">
        <v>182</v>
      </c>
      <c r="B5" s="786"/>
      <c r="C5" s="786"/>
      <c r="D5" s="786"/>
      <c r="E5" s="786"/>
      <c r="F5" s="786"/>
      <c r="G5" s="786"/>
      <c r="H5" s="786"/>
      <c r="I5" s="787"/>
      <c r="J5" s="132"/>
      <c r="K5" s="129"/>
    </row>
    <row r="6" spans="1:29" ht="15" customHeight="1">
      <c r="A6" s="147" t="s">
        <v>183</v>
      </c>
      <c r="B6" s="148" t="s">
        <v>184</v>
      </c>
      <c r="C6" s="123" t="s">
        <v>185</v>
      </c>
      <c r="D6" s="149">
        <v>200</v>
      </c>
      <c r="E6" s="150">
        <f t="shared" ref="E6:E16" si="0">D6*F6</f>
        <v>0</v>
      </c>
      <c r="F6" s="290">
        <v>0</v>
      </c>
      <c r="G6" s="281">
        <f t="shared" ref="G6:G16" si="1">$G$2</f>
        <v>0</v>
      </c>
      <c r="H6" s="152">
        <f t="shared" ref="H6:H16" si="2">PRODUCT(D6,1-G6)</f>
        <v>200</v>
      </c>
      <c r="I6" s="153">
        <f>H6*F6</f>
        <v>0</v>
      </c>
      <c r="J6" s="129"/>
      <c r="K6" s="132"/>
      <c r="L6" s="122"/>
    </row>
    <row r="7" spans="1:29" ht="15" customHeight="1">
      <c r="A7" s="154" t="s">
        <v>186</v>
      </c>
      <c r="B7" s="155" t="s">
        <v>187</v>
      </c>
      <c r="C7" s="123" t="s">
        <v>185</v>
      </c>
      <c r="D7" s="149">
        <v>200</v>
      </c>
      <c r="E7" s="150">
        <f t="shared" si="0"/>
        <v>0</v>
      </c>
      <c r="F7" s="291">
        <v>0</v>
      </c>
      <c r="G7" s="281">
        <f t="shared" si="1"/>
        <v>0</v>
      </c>
      <c r="H7" s="152">
        <f t="shared" si="2"/>
        <v>200</v>
      </c>
      <c r="I7" s="153">
        <f t="shared" ref="I7:I16" si="3">H7*F7</f>
        <v>0</v>
      </c>
      <c r="J7" s="129"/>
      <c r="K7" s="129"/>
    </row>
    <row r="8" spans="1:29" ht="15" customHeight="1">
      <c r="A8" s="154" t="s">
        <v>188</v>
      </c>
      <c r="B8" s="155" t="s">
        <v>189</v>
      </c>
      <c r="C8" s="123" t="s">
        <v>185</v>
      </c>
      <c r="D8" s="149">
        <v>200</v>
      </c>
      <c r="E8" s="150">
        <f t="shared" si="0"/>
        <v>0</v>
      </c>
      <c r="F8" s="291">
        <v>0</v>
      </c>
      <c r="G8" s="281">
        <f t="shared" si="1"/>
        <v>0</v>
      </c>
      <c r="H8" s="152">
        <f t="shared" si="2"/>
        <v>200</v>
      </c>
      <c r="I8" s="153">
        <f t="shared" si="3"/>
        <v>0</v>
      </c>
      <c r="J8" s="129"/>
      <c r="K8" s="129"/>
    </row>
    <row r="9" spans="1:29" ht="15" customHeight="1">
      <c r="A9" s="154" t="s">
        <v>190</v>
      </c>
      <c r="B9" s="155" t="s">
        <v>191</v>
      </c>
      <c r="C9" s="123" t="s">
        <v>185</v>
      </c>
      <c r="D9" s="149">
        <v>200</v>
      </c>
      <c r="E9" s="150">
        <f t="shared" si="0"/>
        <v>0</v>
      </c>
      <c r="F9" s="291">
        <v>0</v>
      </c>
      <c r="G9" s="281">
        <f t="shared" si="1"/>
        <v>0</v>
      </c>
      <c r="H9" s="152">
        <f t="shared" si="2"/>
        <v>200</v>
      </c>
      <c r="I9" s="153">
        <f t="shared" si="3"/>
        <v>0</v>
      </c>
      <c r="J9" s="129"/>
      <c r="K9" s="129"/>
    </row>
    <row r="10" spans="1:29" ht="15" customHeight="1">
      <c r="A10" s="154" t="s">
        <v>192</v>
      </c>
      <c r="B10" s="155" t="s">
        <v>193</v>
      </c>
      <c r="C10" s="123" t="s">
        <v>185</v>
      </c>
      <c r="D10" s="149">
        <v>200</v>
      </c>
      <c r="E10" s="150">
        <f t="shared" si="0"/>
        <v>0</v>
      </c>
      <c r="F10" s="291">
        <v>0</v>
      </c>
      <c r="G10" s="281">
        <f t="shared" si="1"/>
        <v>0</v>
      </c>
      <c r="H10" s="152">
        <f t="shared" si="2"/>
        <v>200</v>
      </c>
      <c r="I10" s="153">
        <f t="shared" si="3"/>
        <v>0</v>
      </c>
      <c r="J10" s="129"/>
      <c r="K10" s="129"/>
    </row>
    <row r="11" spans="1:29" ht="15" customHeight="1">
      <c r="A11" s="154" t="s">
        <v>194</v>
      </c>
      <c r="B11" s="155" t="s">
        <v>195</v>
      </c>
      <c r="C11" s="123" t="s">
        <v>185</v>
      </c>
      <c r="D11" s="149">
        <v>200</v>
      </c>
      <c r="E11" s="150">
        <f t="shared" si="0"/>
        <v>0</v>
      </c>
      <c r="F11" s="291">
        <v>0</v>
      </c>
      <c r="G11" s="281">
        <f t="shared" si="1"/>
        <v>0</v>
      </c>
      <c r="H11" s="152">
        <f t="shared" si="2"/>
        <v>200</v>
      </c>
      <c r="I11" s="153">
        <f t="shared" si="3"/>
        <v>0</v>
      </c>
      <c r="J11" s="129"/>
      <c r="K11" s="129"/>
    </row>
    <row r="12" spans="1:29" ht="15" customHeight="1">
      <c r="A12" s="154" t="s">
        <v>196</v>
      </c>
      <c r="B12" s="155" t="s">
        <v>197</v>
      </c>
      <c r="C12" s="245" t="s">
        <v>597</v>
      </c>
      <c r="D12" s="149">
        <v>500</v>
      </c>
      <c r="E12" s="150">
        <f t="shared" si="0"/>
        <v>0</v>
      </c>
      <c r="F12" s="291">
        <v>0</v>
      </c>
      <c r="G12" s="281">
        <f t="shared" si="1"/>
        <v>0</v>
      </c>
      <c r="H12" s="152">
        <f t="shared" si="2"/>
        <v>500</v>
      </c>
      <c r="I12" s="153">
        <f t="shared" si="3"/>
        <v>0</v>
      </c>
      <c r="J12" s="129"/>
      <c r="K12" s="129"/>
    </row>
    <row r="13" spans="1:29" ht="15" customHeight="1">
      <c r="A13" s="154" t="s">
        <v>198</v>
      </c>
      <c r="B13" s="155" t="s">
        <v>199</v>
      </c>
      <c r="C13" s="123" t="s">
        <v>185</v>
      </c>
      <c r="D13" s="149">
        <v>200</v>
      </c>
      <c r="E13" s="150">
        <f t="shared" si="0"/>
        <v>0</v>
      </c>
      <c r="F13" s="291">
        <v>0</v>
      </c>
      <c r="G13" s="281">
        <f t="shared" si="1"/>
        <v>0</v>
      </c>
      <c r="H13" s="152">
        <f t="shared" si="2"/>
        <v>200</v>
      </c>
      <c r="I13" s="153">
        <f t="shared" si="3"/>
        <v>0</v>
      </c>
      <c r="J13" s="129"/>
      <c r="K13" s="129"/>
    </row>
    <row r="14" spans="1:29" ht="15" customHeight="1">
      <c r="A14" s="154" t="s">
        <v>200</v>
      </c>
      <c r="B14" s="155" t="s">
        <v>201</v>
      </c>
      <c r="C14" s="123" t="s">
        <v>185</v>
      </c>
      <c r="D14" s="149">
        <v>200</v>
      </c>
      <c r="E14" s="150">
        <f t="shared" si="0"/>
        <v>0</v>
      </c>
      <c r="F14" s="291">
        <v>0</v>
      </c>
      <c r="G14" s="281">
        <f t="shared" si="1"/>
        <v>0</v>
      </c>
      <c r="H14" s="152">
        <f t="shared" si="2"/>
        <v>200</v>
      </c>
      <c r="I14" s="153">
        <f t="shared" si="3"/>
        <v>0</v>
      </c>
      <c r="J14" s="129"/>
      <c r="K14" s="129"/>
    </row>
    <row r="15" spans="1:29" s="62" customFormat="1" ht="15" customHeight="1">
      <c r="A15" s="154" t="s">
        <v>202</v>
      </c>
      <c r="B15" s="155" t="s">
        <v>203</v>
      </c>
      <c r="C15" s="123" t="s">
        <v>185</v>
      </c>
      <c r="D15" s="149">
        <v>200</v>
      </c>
      <c r="E15" s="150">
        <f t="shared" si="0"/>
        <v>0</v>
      </c>
      <c r="F15" s="291">
        <v>0</v>
      </c>
      <c r="G15" s="281">
        <f t="shared" si="1"/>
        <v>0</v>
      </c>
      <c r="H15" s="152">
        <f t="shared" si="2"/>
        <v>200</v>
      </c>
      <c r="I15" s="153">
        <f t="shared" si="3"/>
        <v>0</v>
      </c>
      <c r="J15" s="132"/>
      <c r="K15" s="129"/>
    </row>
    <row r="16" spans="1:29" s="62" customFormat="1" ht="15" customHeight="1">
      <c r="A16" s="156" t="s">
        <v>204</v>
      </c>
      <c r="B16" s="157" t="s">
        <v>205</v>
      </c>
      <c r="C16" s="123" t="s">
        <v>185</v>
      </c>
      <c r="D16" s="149">
        <v>200</v>
      </c>
      <c r="E16" s="150">
        <f t="shared" si="0"/>
        <v>0</v>
      </c>
      <c r="F16" s="292">
        <v>0</v>
      </c>
      <c r="G16" s="281">
        <f t="shared" si="1"/>
        <v>0</v>
      </c>
      <c r="H16" s="152">
        <f t="shared" si="2"/>
        <v>200</v>
      </c>
      <c r="I16" s="153">
        <f t="shared" si="3"/>
        <v>0</v>
      </c>
      <c r="J16" s="132"/>
      <c r="K16" s="132"/>
    </row>
    <row r="17" spans="1:11" ht="15" customHeight="1">
      <c r="A17" s="793" t="s">
        <v>206</v>
      </c>
      <c r="B17" s="794"/>
      <c r="C17" s="794"/>
      <c r="D17" s="794"/>
      <c r="E17" s="794"/>
      <c r="F17" s="794"/>
      <c r="G17" s="794"/>
      <c r="H17" s="794"/>
      <c r="I17" s="795"/>
      <c r="J17" s="129"/>
      <c r="K17" s="132"/>
    </row>
    <row r="18" spans="1:11" ht="15" customHeight="1">
      <c r="A18" s="147" t="s">
        <v>207</v>
      </c>
      <c r="B18" s="148" t="s">
        <v>208</v>
      </c>
      <c r="C18" s="133" t="s">
        <v>185</v>
      </c>
      <c r="D18" s="149">
        <v>500</v>
      </c>
      <c r="E18" s="150">
        <f t="shared" ref="E18:E28" si="4">D18*F18</f>
        <v>0</v>
      </c>
      <c r="F18" s="290">
        <v>0</v>
      </c>
      <c r="G18" s="281">
        <f t="shared" ref="G18:G28" si="5">$G$2</f>
        <v>0</v>
      </c>
      <c r="H18" s="152">
        <f t="shared" ref="H18:H28" si="6">PRODUCT(D18,1-G18)</f>
        <v>500</v>
      </c>
      <c r="I18" s="152">
        <f>H18*F18</f>
        <v>0</v>
      </c>
      <c r="J18" s="129"/>
      <c r="K18" s="129"/>
    </row>
    <row r="19" spans="1:11" ht="15" customHeight="1">
      <c r="A19" s="154" t="s">
        <v>209</v>
      </c>
      <c r="B19" s="155" t="s">
        <v>210</v>
      </c>
      <c r="C19" s="133" t="s">
        <v>185</v>
      </c>
      <c r="D19" s="149">
        <v>500</v>
      </c>
      <c r="E19" s="150">
        <f t="shared" si="4"/>
        <v>0</v>
      </c>
      <c r="F19" s="291">
        <v>0</v>
      </c>
      <c r="G19" s="281">
        <f t="shared" si="5"/>
        <v>0</v>
      </c>
      <c r="H19" s="152">
        <f t="shared" si="6"/>
        <v>500</v>
      </c>
      <c r="I19" s="152">
        <f t="shared" ref="I19:I28" si="7">H19*F19</f>
        <v>0</v>
      </c>
      <c r="J19" s="129"/>
      <c r="K19" s="129"/>
    </row>
    <row r="20" spans="1:11" ht="15" customHeight="1">
      <c r="A20" s="154" t="s">
        <v>211</v>
      </c>
      <c r="B20" s="155" t="s">
        <v>212</v>
      </c>
      <c r="C20" s="133" t="s">
        <v>185</v>
      </c>
      <c r="D20" s="149">
        <v>500</v>
      </c>
      <c r="E20" s="150">
        <f t="shared" si="4"/>
        <v>0</v>
      </c>
      <c r="F20" s="291">
        <v>0</v>
      </c>
      <c r="G20" s="281">
        <f t="shared" si="5"/>
        <v>0</v>
      </c>
      <c r="H20" s="152">
        <f t="shared" si="6"/>
        <v>500</v>
      </c>
      <c r="I20" s="152">
        <f t="shared" si="7"/>
        <v>0</v>
      </c>
      <c r="J20" s="129"/>
      <c r="K20" s="129"/>
    </row>
    <row r="21" spans="1:11" ht="15" customHeight="1">
      <c r="A21" s="154" t="s">
        <v>213</v>
      </c>
      <c r="B21" s="155" t="s">
        <v>214</v>
      </c>
      <c r="C21" s="133" t="s">
        <v>185</v>
      </c>
      <c r="D21" s="149">
        <v>500</v>
      </c>
      <c r="E21" s="150">
        <f t="shared" si="4"/>
        <v>0</v>
      </c>
      <c r="F21" s="291">
        <v>0</v>
      </c>
      <c r="G21" s="281">
        <f t="shared" si="5"/>
        <v>0</v>
      </c>
      <c r="H21" s="152">
        <f t="shared" si="6"/>
        <v>500</v>
      </c>
      <c r="I21" s="152">
        <f t="shared" si="7"/>
        <v>0</v>
      </c>
      <c r="J21" s="129"/>
      <c r="K21" s="129"/>
    </row>
    <row r="22" spans="1:11" ht="15" customHeight="1">
      <c r="A22" s="154" t="s">
        <v>215</v>
      </c>
      <c r="B22" s="155" t="s">
        <v>216</v>
      </c>
      <c r="C22" s="133" t="s">
        <v>185</v>
      </c>
      <c r="D22" s="149">
        <v>500</v>
      </c>
      <c r="E22" s="150">
        <f t="shared" si="4"/>
        <v>0</v>
      </c>
      <c r="F22" s="291">
        <v>0</v>
      </c>
      <c r="G22" s="281">
        <f t="shared" si="5"/>
        <v>0</v>
      </c>
      <c r="H22" s="152">
        <f t="shared" si="6"/>
        <v>500</v>
      </c>
      <c r="I22" s="152">
        <f t="shared" si="7"/>
        <v>0</v>
      </c>
      <c r="J22" s="129"/>
      <c r="K22" s="129"/>
    </row>
    <row r="23" spans="1:11" ht="15" customHeight="1">
      <c r="A23" s="154" t="s">
        <v>217</v>
      </c>
      <c r="B23" s="155" t="s">
        <v>218</v>
      </c>
      <c r="C23" s="133" t="s">
        <v>185</v>
      </c>
      <c r="D23" s="149">
        <v>500</v>
      </c>
      <c r="E23" s="150">
        <f t="shared" si="4"/>
        <v>0</v>
      </c>
      <c r="F23" s="291">
        <v>0</v>
      </c>
      <c r="G23" s="281">
        <f t="shared" si="5"/>
        <v>0</v>
      </c>
      <c r="H23" s="152">
        <f t="shared" si="6"/>
        <v>500</v>
      </c>
      <c r="I23" s="152">
        <f t="shared" si="7"/>
        <v>0</v>
      </c>
      <c r="J23" s="129"/>
      <c r="K23" s="129"/>
    </row>
    <row r="24" spans="1:11" ht="15" customHeight="1">
      <c r="A24" s="154" t="s">
        <v>219</v>
      </c>
      <c r="B24" s="155" t="s">
        <v>220</v>
      </c>
      <c r="C24" s="133" t="s">
        <v>185</v>
      </c>
      <c r="D24" s="149">
        <v>500</v>
      </c>
      <c r="E24" s="150">
        <f t="shared" si="4"/>
        <v>0</v>
      </c>
      <c r="F24" s="291">
        <v>0</v>
      </c>
      <c r="G24" s="281">
        <f t="shared" si="5"/>
        <v>0</v>
      </c>
      <c r="H24" s="152">
        <f t="shared" si="6"/>
        <v>500</v>
      </c>
      <c r="I24" s="152">
        <f t="shared" si="7"/>
        <v>0</v>
      </c>
      <c r="J24" s="129"/>
      <c r="K24" s="129"/>
    </row>
    <row r="25" spans="1:11" ht="15" customHeight="1">
      <c r="A25" s="154" t="s">
        <v>221</v>
      </c>
      <c r="B25" s="155" t="s">
        <v>222</v>
      </c>
      <c r="C25" s="133" t="s">
        <v>185</v>
      </c>
      <c r="D25" s="149">
        <v>500</v>
      </c>
      <c r="E25" s="150">
        <f t="shared" si="4"/>
        <v>0</v>
      </c>
      <c r="F25" s="291">
        <v>0</v>
      </c>
      <c r="G25" s="281">
        <f t="shared" si="5"/>
        <v>0</v>
      </c>
      <c r="H25" s="152">
        <f t="shared" si="6"/>
        <v>500</v>
      </c>
      <c r="I25" s="152">
        <f t="shared" si="7"/>
        <v>0</v>
      </c>
      <c r="J25" s="129"/>
      <c r="K25" s="129"/>
    </row>
    <row r="26" spans="1:11" s="62" customFormat="1" ht="15" customHeight="1">
      <c r="A26" s="154" t="s">
        <v>223</v>
      </c>
      <c r="B26" s="155" t="s">
        <v>224</v>
      </c>
      <c r="C26" s="133" t="s">
        <v>185</v>
      </c>
      <c r="D26" s="149">
        <v>500</v>
      </c>
      <c r="E26" s="150">
        <f t="shared" si="4"/>
        <v>0</v>
      </c>
      <c r="F26" s="291">
        <v>0</v>
      </c>
      <c r="G26" s="281">
        <f t="shared" si="5"/>
        <v>0</v>
      </c>
      <c r="H26" s="152">
        <f t="shared" si="6"/>
        <v>500</v>
      </c>
      <c r="I26" s="152">
        <f t="shared" si="7"/>
        <v>0</v>
      </c>
      <c r="J26" s="132"/>
      <c r="K26" s="129"/>
    </row>
    <row r="27" spans="1:11" s="62" customFormat="1" ht="15" customHeight="1">
      <c r="A27" s="154" t="s">
        <v>225</v>
      </c>
      <c r="B27" s="155" t="s">
        <v>226</v>
      </c>
      <c r="C27" s="133" t="s">
        <v>185</v>
      </c>
      <c r="D27" s="149">
        <v>500</v>
      </c>
      <c r="E27" s="150">
        <f t="shared" si="4"/>
        <v>0</v>
      </c>
      <c r="F27" s="291">
        <v>0</v>
      </c>
      <c r="G27" s="281">
        <f t="shared" si="5"/>
        <v>0</v>
      </c>
      <c r="H27" s="152">
        <f t="shared" si="6"/>
        <v>500</v>
      </c>
      <c r="I27" s="152">
        <f t="shared" si="7"/>
        <v>0</v>
      </c>
      <c r="J27" s="132"/>
      <c r="K27" s="132"/>
    </row>
    <row r="28" spans="1:11" ht="15" customHeight="1">
      <c r="A28" s="154" t="s">
        <v>227</v>
      </c>
      <c r="B28" s="155" t="s">
        <v>228</v>
      </c>
      <c r="C28" s="133" t="s">
        <v>229</v>
      </c>
      <c r="D28" s="149">
        <v>800</v>
      </c>
      <c r="E28" s="150">
        <f t="shared" si="4"/>
        <v>0</v>
      </c>
      <c r="F28" s="293">
        <v>0</v>
      </c>
      <c r="G28" s="281">
        <f t="shared" si="5"/>
        <v>0</v>
      </c>
      <c r="H28" s="152">
        <f t="shared" si="6"/>
        <v>800</v>
      </c>
      <c r="I28" s="152">
        <f t="shared" si="7"/>
        <v>0</v>
      </c>
      <c r="J28" s="129"/>
      <c r="K28" s="132"/>
    </row>
    <row r="29" spans="1:11" ht="15" customHeight="1">
      <c r="A29" s="134" t="s">
        <v>230</v>
      </c>
      <c r="B29" s="792"/>
      <c r="C29" s="792"/>
      <c r="D29" s="792"/>
      <c r="E29" s="792"/>
      <c r="F29" s="792"/>
      <c r="G29" s="792"/>
      <c r="H29" s="792"/>
      <c r="I29" s="792"/>
      <c r="J29" s="129"/>
      <c r="K29" s="129"/>
    </row>
    <row r="30" spans="1:11" ht="15" customHeight="1">
      <c r="A30" s="154" t="s">
        <v>231</v>
      </c>
      <c r="B30" s="155" t="s">
        <v>232</v>
      </c>
      <c r="C30" s="123" t="s">
        <v>185</v>
      </c>
      <c r="D30" s="149">
        <v>1200</v>
      </c>
      <c r="E30" s="150">
        <f t="shared" ref="E30:E38" si="8">D30*F30</f>
        <v>0</v>
      </c>
      <c r="F30" s="290">
        <v>0</v>
      </c>
      <c r="G30" s="281">
        <f t="shared" ref="G30:G38" si="9">$G$2</f>
        <v>0</v>
      </c>
      <c r="H30" s="152">
        <f t="shared" ref="H30:H38" si="10">PRODUCT(D30,1-G30)</f>
        <v>1200</v>
      </c>
      <c r="I30" s="152">
        <f>H30*F30</f>
        <v>0</v>
      </c>
      <c r="J30" s="129"/>
      <c r="K30" s="129"/>
    </row>
    <row r="31" spans="1:11" ht="15" customHeight="1">
      <c r="A31" s="154" t="s">
        <v>233</v>
      </c>
      <c r="B31" s="155" t="s">
        <v>234</v>
      </c>
      <c r="C31" s="123" t="s">
        <v>185</v>
      </c>
      <c r="D31" s="149">
        <v>1200</v>
      </c>
      <c r="E31" s="150">
        <f t="shared" si="8"/>
        <v>0</v>
      </c>
      <c r="F31" s="291">
        <v>0</v>
      </c>
      <c r="G31" s="281">
        <f t="shared" si="9"/>
        <v>0</v>
      </c>
      <c r="H31" s="152">
        <f t="shared" si="10"/>
        <v>1200</v>
      </c>
      <c r="I31" s="152">
        <f t="shared" ref="I31:I38" si="11">H31*F31</f>
        <v>0</v>
      </c>
      <c r="J31" s="129"/>
      <c r="K31" s="129"/>
    </row>
    <row r="32" spans="1:11" ht="15" customHeight="1">
      <c r="A32" s="154" t="s">
        <v>235</v>
      </c>
      <c r="B32" s="155" t="s">
        <v>236</v>
      </c>
      <c r="C32" s="123" t="s">
        <v>185</v>
      </c>
      <c r="D32" s="149">
        <v>1200</v>
      </c>
      <c r="E32" s="150">
        <f t="shared" si="8"/>
        <v>0</v>
      </c>
      <c r="F32" s="291">
        <v>0</v>
      </c>
      <c r="G32" s="281">
        <f t="shared" si="9"/>
        <v>0</v>
      </c>
      <c r="H32" s="152">
        <f t="shared" si="10"/>
        <v>1200</v>
      </c>
      <c r="I32" s="152">
        <f t="shared" si="11"/>
        <v>0</v>
      </c>
      <c r="J32" s="129"/>
      <c r="K32" s="129"/>
    </row>
    <row r="33" spans="1:11" ht="15" customHeight="1">
      <c r="A33" s="154" t="s">
        <v>237</v>
      </c>
      <c r="B33" s="155" t="s">
        <v>238</v>
      </c>
      <c r="C33" s="123" t="s">
        <v>185</v>
      </c>
      <c r="D33" s="149">
        <v>1200</v>
      </c>
      <c r="E33" s="150">
        <f t="shared" si="8"/>
        <v>0</v>
      </c>
      <c r="F33" s="291">
        <v>0</v>
      </c>
      <c r="G33" s="281">
        <f t="shared" si="9"/>
        <v>0</v>
      </c>
      <c r="H33" s="152">
        <f t="shared" si="10"/>
        <v>1200</v>
      </c>
      <c r="I33" s="152">
        <f t="shared" si="11"/>
        <v>0</v>
      </c>
      <c r="J33" s="129"/>
      <c r="K33" s="129"/>
    </row>
    <row r="34" spans="1:11" ht="15" customHeight="1">
      <c r="A34" s="154" t="s">
        <v>239</v>
      </c>
      <c r="B34" s="155" t="s">
        <v>240</v>
      </c>
      <c r="C34" s="123" t="s">
        <v>185</v>
      </c>
      <c r="D34" s="149">
        <v>1200</v>
      </c>
      <c r="E34" s="150">
        <f t="shared" si="8"/>
        <v>0</v>
      </c>
      <c r="F34" s="291">
        <v>0</v>
      </c>
      <c r="G34" s="281">
        <f t="shared" si="9"/>
        <v>0</v>
      </c>
      <c r="H34" s="152">
        <f t="shared" si="10"/>
        <v>1200</v>
      </c>
      <c r="I34" s="152">
        <f t="shared" si="11"/>
        <v>0</v>
      </c>
      <c r="J34" s="129"/>
      <c r="K34" s="129"/>
    </row>
    <row r="35" spans="1:11" ht="15" customHeight="1">
      <c r="A35" s="154" t="s">
        <v>241</v>
      </c>
      <c r="B35" s="155" t="s">
        <v>242</v>
      </c>
      <c r="C35" s="123" t="s">
        <v>185</v>
      </c>
      <c r="D35" s="149">
        <v>1200</v>
      </c>
      <c r="E35" s="150">
        <f t="shared" si="8"/>
        <v>0</v>
      </c>
      <c r="F35" s="291">
        <v>0</v>
      </c>
      <c r="G35" s="281">
        <f t="shared" si="9"/>
        <v>0</v>
      </c>
      <c r="H35" s="152">
        <f t="shared" si="10"/>
        <v>1200</v>
      </c>
      <c r="I35" s="152">
        <f t="shared" si="11"/>
        <v>0</v>
      </c>
      <c r="J35" s="129"/>
      <c r="K35" s="129"/>
    </row>
    <row r="36" spans="1:11" ht="15" customHeight="1">
      <c r="A36" s="154" t="s">
        <v>243</v>
      </c>
      <c r="B36" s="155" t="s">
        <v>244</v>
      </c>
      <c r="C36" s="123" t="s">
        <v>185</v>
      </c>
      <c r="D36" s="149">
        <v>1200</v>
      </c>
      <c r="E36" s="150">
        <f t="shared" si="8"/>
        <v>0</v>
      </c>
      <c r="F36" s="291">
        <v>0</v>
      </c>
      <c r="G36" s="281">
        <f t="shared" si="9"/>
        <v>0</v>
      </c>
      <c r="H36" s="152">
        <f t="shared" si="10"/>
        <v>1200</v>
      </c>
      <c r="I36" s="152">
        <f t="shared" si="11"/>
        <v>0</v>
      </c>
      <c r="J36" s="129"/>
      <c r="K36" s="129"/>
    </row>
    <row r="37" spans="1:11" ht="15" customHeight="1">
      <c r="A37" s="158" t="s">
        <v>245</v>
      </c>
      <c r="B37" s="159" t="s">
        <v>246</v>
      </c>
      <c r="C37" s="123" t="s">
        <v>185</v>
      </c>
      <c r="D37" s="149">
        <v>1200</v>
      </c>
      <c r="E37" s="150">
        <f t="shared" si="8"/>
        <v>0</v>
      </c>
      <c r="F37" s="291">
        <v>0</v>
      </c>
      <c r="G37" s="281">
        <f t="shared" si="9"/>
        <v>0</v>
      </c>
      <c r="H37" s="152">
        <f t="shared" si="10"/>
        <v>1200</v>
      </c>
      <c r="I37" s="152">
        <f t="shared" si="11"/>
        <v>0</v>
      </c>
      <c r="J37" s="129"/>
      <c r="K37" s="129"/>
    </row>
    <row r="38" spans="1:11" ht="15" customHeight="1">
      <c r="A38" s="154" t="s">
        <v>247</v>
      </c>
      <c r="B38" s="155" t="s">
        <v>248</v>
      </c>
      <c r="C38" s="123" t="s">
        <v>185</v>
      </c>
      <c r="D38" s="149">
        <v>1200</v>
      </c>
      <c r="E38" s="150">
        <f t="shared" si="8"/>
        <v>0</v>
      </c>
      <c r="F38" s="291">
        <v>0</v>
      </c>
      <c r="G38" s="281">
        <f t="shared" si="9"/>
        <v>0</v>
      </c>
      <c r="H38" s="152">
        <f t="shared" si="10"/>
        <v>1200</v>
      </c>
      <c r="I38" s="152">
        <f t="shared" si="11"/>
        <v>0</v>
      </c>
      <c r="J38" s="129"/>
      <c r="K38" s="129"/>
    </row>
    <row r="39" spans="1:11" ht="15" customHeight="1">
      <c r="A39" s="783" t="s">
        <v>249</v>
      </c>
      <c r="B39" s="783"/>
      <c r="C39" s="783"/>
      <c r="D39" s="783"/>
      <c r="E39" s="783"/>
      <c r="F39" s="783"/>
      <c r="G39" s="783"/>
      <c r="H39" s="783"/>
      <c r="I39" s="783"/>
      <c r="J39" s="129"/>
      <c r="K39" s="129"/>
    </row>
    <row r="40" spans="1:11" s="62" customFormat="1" ht="15" customHeight="1">
      <c r="A40" s="158" t="s">
        <v>250</v>
      </c>
      <c r="B40" s="159" t="s">
        <v>251</v>
      </c>
      <c r="C40" s="135" t="s">
        <v>252</v>
      </c>
      <c r="D40" s="167">
        <v>3999</v>
      </c>
      <c r="E40" s="168">
        <f t="shared" ref="E40:E46" si="12">D40*F40</f>
        <v>0</v>
      </c>
      <c r="F40" s="291">
        <v>0</v>
      </c>
      <c r="G40" s="282">
        <f t="shared" ref="G40:G46" si="13">$G$2</f>
        <v>0</v>
      </c>
      <c r="H40" s="170">
        <f t="shared" ref="H40:H46" si="14">PRODUCT(D40,1-G40)</f>
        <v>3999</v>
      </c>
      <c r="I40" s="170">
        <f>H40*F40</f>
        <v>0</v>
      </c>
      <c r="J40" s="132"/>
      <c r="K40" s="129"/>
    </row>
    <row r="41" spans="1:11" s="62" customFormat="1" ht="15" customHeight="1">
      <c r="A41" s="158" t="s">
        <v>253</v>
      </c>
      <c r="B41" s="159" t="s">
        <v>596</v>
      </c>
      <c r="C41" s="135" t="s">
        <v>252</v>
      </c>
      <c r="D41" s="167">
        <v>3999</v>
      </c>
      <c r="E41" s="168">
        <f t="shared" si="12"/>
        <v>0</v>
      </c>
      <c r="F41" s="291">
        <v>0</v>
      </c>
      <c r="G41" s="282">
        <f t="shared" si="13"/>
        <v>0</v>
      </c>
      <c r="H41" s="170">
        <f t="shared" si="14"/>
        <v>3999</v>
      </c>
      <c r="I41" s="170">
        <f t="shared" ref="I41:I46" si="15">H41*F41</f>
        <v>0</v>
      </c>
      <c r="J41" s="132"/>
      <c r="K41" s="132"/>
    </row>
    <row r="42" spans="1:11" s="62" customFormat="1" ht="15" customHeight="1">
      <c r="A42" s="158" t="s">
        <v>254</v>
      </c>
      <c r="B42" s="159" t="s">
        <v>255</v>
      </c>
      <c r="C42" s="135" t="s">
        <v>252</v>
      </c>
      <c r="D42" s="167">
        <v>3999</v>
      </c>
      <c r="E42" s="168">
        <f t="shared" si="12"/>
        <v>0</v>
      </c>
      <c r="F42" s="291">
        <v>0</v>
      </c>
      <c r="G42" s="282">
        <f t="shared" si="13"/>
        <v>0</v>
      </c>
      <c r="H42" s="170">
        <f t="shared" si="14"/>
        <v>3999</v>
      </c>
      <c r="I42" s="170">
        <f t="shared" si="15"/>
        <v>0</v>
      </c>
      <c r="J42" s="132"/>
      <c r="K42" s="132"/>
    </row>
    <row r="43" spans="1:11" s="62" customFormat="1" ht="15" customHeight="1">
      <c r="A43" s="158" t="s">
        <v>256</v>
      </c>
      <c r="B43" s="159" t="s">
        <v>257</v>
      </c>
      <c r="C43" s="135" t="s">
        <v>252</v>
      </c>
      <c r="D43" s="167">
        <v>3999</v>
      </c>
      <c r="E43" s="168">
        <f t="shared" si="12"/>
        <v>0</v>
      </c>
      <c r="F43" s="291">
        <v>0</v>
      </c>
      <c r="G43" s="282">
        <f t="shared" si="13"/>
        <v>0</v>
      </c>
      <c r="H43" s="170">
        <f t="shared" si="14"/>
        <v>3999</v>
      </c>
      <c r="I43" s="170">
        <f t="shared" si="15"/>
        <v>0</v>
      </c>
      <c r="J43" s="132"/>
      <c r="K43" s="132"/>
    </row>
    <row r="44" spans="1:11" ht="15" customHeight="1">
      <c r="A44" s="154" t="s">
        <v>258</v>
      </c>
      <c r="B44" s="155" t="s">
        <v>259</v>
      </c>
      <c r="C44" s="133" t="s">
        <v>252</v>
      </c>
      <c r="D44" s="149">
        <v>1400</v>
      </c>
      <c r="E44" s="150">
        <f t="shared" si="12"/>
        <v>0</v>
      </c>
      <c r="F44" s="291">
        <v>0</v>
      </c>
      <c r="G44" s="281">
        <f t="shared" si="13"/>
        <v>0</v>
      </c>
      <c r="H44" s="152">
        <f t="shared" si="14"/>
        <v>1400</v>
      </c>
      <c r="I44" s="152">
        <f t="shared" si="15"/>
        <v>0</v>
      </c>
      <c r="J44" s="129"/>
      <c r="K44" s="132"/>
    </row>
    <row r="45" spans="1:11" ht="15" customHeight="1">
      <c r="A45" s="154" t="s">
        <v>260</v>
      </c>
      <c r="B45" s="155" t="s">
        <v>261</v>
      </c>
      <c r="C45" s="123" t="s">
        <v>262</v>
      </c>
      <c r="D45" s="149">
        <v>2800</v>
      </c>
      <c r="E45" s="150">
        <f t="shared" si="12"/>
        <v>0</v>
      </c>
      <c r="F45" s="291">
        <v>0</v>
      </c>
      <c r="G45" s="281">
        <f t="shared" si="13"/>
        <v>0</v>
      </c>
      <c r="H45" s="152">
        <f t="shared" si="14"/>
        <v>2800</v>
      </c>
      <c r="I45" s="152">
        <f t="shared" si="15"/>
        <v>0</v>
      </c>
      <c r="J45" s="129"/>
      <c r="K45" s="129"/>
    </row>
    <row r="46" spans="1:11" ht="15" customHeight="1">
      <c r="A46" s="154" t="s">
        <v>263</v>
      </c>
      <c r="B46" s="155" t="s">
        <v>264</v>
      </c>
      <c r="C46" s="123" t="s">
        <v>262</v>
      </c>
      <c r="D46" s="149">
        <v>2800</v>
      </c>
      <c r="E46" s="150">
        <f t="shared" si="12"/>
        <v>0</v>
      </c>
      <c r="F46" s="291">
        <v>0</v>
      </c>
      <c r="G46" s="281">
        <f t="shared" si="13"/>
        <v>0</v>
      </c>
      <c r="H46" s="152">
        <f t="shared" si="14"/>
        <v>2800</v>
      </c>
      <c r="I46" s="152">
        <f t="shared" si="15"/>
        <v>0</v>
      </c>
      <c r="J46" s="129"/>
      <c r="K46" s="129"/>
    </row>
    <row r="47" spans="1:11" ht="15" customHeight="1">
      <c r="A47" s="783" t="s">
        <v>265</v>
      </c>
      <c r="B47" s="783"/>
      <c r="C47" s="783"/>
      <c r="D47" s="783"/>
      <c r="E47" s="783"/>
      <c r="F47" s="783"/>
      <c r="G47" s="783"/>
      <c r="H47" s="783"/>
      <c r="I47" s="783"/>
      <c r="J47" s="129"/>
      <c r="K47" s="129"/>
    </row>
    <row r="48" spans="1:11" ht="15" customHeight="1">
      <c r="A48" s="160" t="s">
        <v>266</v>
      </c>
      <c r="B48" s="160" t="s">
        <v>267</v>
      </c>
      <c r="C48" s="123" t="s">
        <v>268</v>
      </c>
      <c r="D48" s="149">
        <v>170</v>
      </c>
      <c r="E48" s="150">
        <f t="shared" ref="E48:E60" si="16">D48*F48</f>
        <v>0</v>
      </c>
      <c r="F48" s="293">
        <v>0</v>
      </c>
      <c r="G48" s="281">
        <f t="shared" ref="G48:G60" si="17">$G$2</f>
        <v>0</v>
      </c>
      <c r="H48" s="152">
        <f t="shared" ref="H48:H60" si="18">PRODUCT(D48,1-G48)</f>
        <v>170</v>
      </c>
      <c r="I48" s="152">
        <f>H48*F48</f>
        <v>0</v>
      </c>
      <c r="J48" s="129"/>
      <c r="K48" s="129"/>
    </row>
    <row r="49" spans="1:11" ht="15" customHeight="1">
      <c r="A49" s="160" t="s">
        <v>269</v>
      </c>
      <c r="B49" s="160" t="s">
        <v>270</v>
      </c>
      <c r="C49" s="123" t="s">
        <v>268</v>
      </c>
      <c r="D49" s="149">
        <v>170</v>
      </c>
      <c r="E49" s="150">
        <f t="shared" si="16"/>
        <v>0</v>
      </c>
      <c r="F49" s="291">
        <v>0</v>
      </c>
      <c r="G49" s="281">
        <f t="shared" si="17"/>
        <v>0</v>
      </c>
      <c r="H49" s="152">
        <f t="shared" si="18"/>
        <v>170</v>
      </c>
      <c r="I49" s="152">
        <f t="shared" ref="I49:I60" si="19">H49*F49</f>
        <v>0</v>
      </c>
      <c r="J49" s="129"/>
      <c r="K49" s="129"/>
    </row>
    <row r="50" spans="1:11" ht="15" customHeight="1">
      <c r="A50" s="160" t="s">
        <v>271</v>
      </c>
      <c r="B50" s="160" t="s">
        <v>272</v>
      </c>
      <c r="C50" s="123" t="s">
        <v>268</v>
      </c>
      <c r="D50" s="149">
        <v>170</v>
      </c>
      <c r="E50" s="150">
        <f t="shared" si="16"/>
        <v>0</v>
      </c>
      <c r="F50" s="291">
        <v>0</v>
      </c>
      <c r="G50" s="281">
        <f t="shared" si="17"/>
        <v>0</v>
      </c>
      <c r="H50" s="152">
        <f t="shared" si="18"/>
        <v>170</v>
      </c>
      <c r="I50" s="152">
        <f t="shared" si="19"/>
        <v>0</v>
      </c>
      <c r="J50" s="129"/>
      <c r="K50" s="129"/>
    </row>
    <row r="51" spans="1:11" ht="15" customHeight="1">
      <c r="A51" s="160" t="s">
        <v>273</v>
      </c>
      <c r="B51" s="160" t="s">
        <v>274</v>
      </c>
      <c r="C51" s="123" t="s">
        <v>268</v>
      </c>
      <c r="D51" s="149">
        <v>170</v>
      </c>
      <c r="E51" s="150">
        <f t="shared" si="16"/>
        <v>0</v>
      </c>
      <c r="F51" s="291">
        <v>0</v>
      </c>
      <c r="G51" s="281">
        <f t="shared" si="17"/>
        <v>0</v>
      </c>
      <c r="H51" s="152">
        <f t="shared" si="18"/>
        <v>170</v>
      </c>
      <c r="I51" s="152">
        <f t="shared" si="19"/>
        <v>0</v>
      </c>
      <c r="J51" s="129"/>
      <c r="K51" s="129"/>
    </row>
    <row r="52" spans="1:11" ht="15" customHeight="1">
      <c r="A52" s="160" t="s">
        <v>275</v>
      </c>
      <c r="B52" s="160" t="s">
        <v>276</v>
      </c>
      <c r="C52" s="123" t="s">
        <v>268</v>
      </c>
      <c r="D52" s="149">
        <v>170</v>
      </c>
      <c r="E52" s="150">
        <f t="shared" si="16"/>
        <v>0</v>
      </c>
      <c r="F52" s="291">
        <v>0</v>
      </c>
      <c r="G52" s="281">
        <f t="shared" si="17"/>
        <v>0</v>
      </c>
      <c r="H52" s="152">
        <f t="shared" si="18"/>
        <v>170</v>
      </c>
      <c r="I52" s="152">
        <f t="shared" si="19"/>
        <v>0</v>
      </c>
      <c r="J52" s="129"/>
      <c r="K52" s="129"/>
    </row>
    <row r="53" spans="1:11" ht="15" customHeight="1">
      <c r="A53" s="160" t="s">
        <v>277</v>
      </c>
      <c r="B53" s="160" t="s">
        <v>278</v>
      </c>
      <c r="C53" s="123" t="s">
        <v>268</v>
      </c>
      <c r="D53" s="149">
        <v>170</v>
      </c>
      <c r="E53" s="150">
        <f t="shared" si="16"/>
        <v>0</v>
      </c>
      <c r="F53" s="291">
        <v>0</v>
      </c>
      <c r="G53" s="281">
        <f t="shared" si="17"/>
        <v>0</v>
      </c>
      <c r="H53" s="152">
        <f t="shared" si="18"/>
        <v>170</v>
      </c>
      <c r="I53" s="152">
        <f t="shared" si="19"/>
        <v>0</v>
      </c>
      <c r="J53" s="129"/>
      <c r="K53" s="129"/>
    </row>
    <row r="54" spans="1:11" ht="15" customHeight="1">
      <c r="A54" s="160" t="s">
        <v>279</v>
      </c>
      <c r="B54" s="160" t="s">
        <v>280</v>
      </c>
      <c r="C54" s="123" t="s">
        <v>268</v>
      </c>
      <c r="D54" s="149">
        <v>170</v>
      </c>
      <c r="E54" s="150">
        <f t="shared" si="16"/>
        <v>0</v>
      </c>
      <c r="F54" s="291">
        <v>0</v>
      </c>
      <c r="G54" s="281">
        <f t="shared" si="17"/>
        <v>0</v>
      </c>
      <c r="H54" s="152">
        <f t="shared" si="18"/>
        <v>170</v>
      </c>
      <c r="I54" s="152">
        <f t="shared" si="19"/>
        <v>0</v>
      </c>
      <c r="J54" s="129"/>
      <c r="K54" s="129"/>
    </row>
    <row r="55" spans="1:11" ht="15" customHeight="1">
      <c r="A55" s="160" t="s">
        <v>281</v>
      </c>
      <c r="B55" s="160" t="s">
        <v>282</v>
      </c>
      <c r="C55" s="123" t="s">
        <v>268</v>
      </c>
      <c r="D55" s="149">
        <v>170</v>
      </c>
      <c r="E55" s="150">
        <f t="shared" si="16"/>
        <v>0</v>
      </c>
      <c r="F55" s="291">
        <v>0</v>
      </c>
      <c r="G55" s="281">
        <f t="shared" si="17"/>
        <v>0</v>
      </c>
      <c r="H55" s="152">
        <f t="shared" si="18"/>
        <v>170</v>
      </c>
      <c r="I55" s="152">
        <f t="shared" si="19"/>
        <v>0</v>
      </c>
      <c r="J55" s="129"/>
      <c r="K55" s="129"/>
    </row>
    <row r="56" spans="1:11" ht="15" customHeight="1">
      <c r="A56" s="160" t="s">
        <v>283</v>
      </c>
      <c r="B56" s="160" t="s">
        <v>284</v>
      </c>
      <c r="C56" s="123" t="s">
        <v>268</v>
      </c>
      <c r="D56" s="149">
        <v>170</v>
      </c>
      <c r="E56" s="150">
        <f t="shared" si="16"/>
        <v>0</v>
      </c>
      <c r="F56" s="291">
        <v>0</v>
      </c>
      <c r="G56" s="281">
        <f t="shared" si="17"/>
        <v>0</v>
      </c>
      <c r="H56" s="152">
        <f t="shared" si="18"/>
        <v>170</v>
      </c>
      <c r="I56" s="152">
        <f t="shared" si="19"/>
        <v>0</v>
      </c>
      <c r="J56" s="129"/>
      <c r="K56" s="129"/>
    </row>
    <row r="57" spans="1:11" ht="15" customHeight="1">
      <c r="A57" s="160" t="s">
        <v>285</v>
      </c>
      <c r="B57" s="160" t="s">
        <v>286</v>
      </c>
      <c r="C57" s="123" t="s">
        <v>268</v>
      </c>
      <c r="D57" s="149">
        <v>170</v>
      </c>
      <c r="E57" s="150">
        <f t="shared" si="16"/>
        <v>0</v>
      </c>
      <c r="F57" s="291">
        <v>0</v>
      </c>
      <c r="G57" s="281">
        <f t="shared" si="17"/>
        <v>0</v>
      </c>
      <c r="H57" s="152">
        <f t="shared" si="18"/>
        <v>170</v>
      </c>
      <c r="I57" s="152">
        <f t="shared" si="19"/>
        <v>0</v>
      </c>
      <c r="J57" s="129"/>
      <c r="K57" s="129"/>
    </row>
    <row r="58" spans="1:11" ht="15" customHeight="1">
      <c r="A58" s="160" t="s">
        <v>287</v>
      </c>
      <c r="B58" s="160" t="s">
        <v>288</v>
      </c>
      <c r="C58" s="123" t="s">
        <v>268</v>
      </c>
      <c r="D58" s="149">
        <v>170</v>
      </c>
      <c r="E58" s="150">
        <f t="shared" si="16"/>
        <v>0</v>
      </c>
      <c r="F58" s="291">
        <v>0</v>
      </c>
      <c r="G58" s="281">
        <f t="shared" si="17"/>
        <v>0</v>
      </c>
      <c r="H58" s="152">
        <f t="shared" si="18"/>
        <v>170</v>
      </c>
      <c r="I58" s="152">
        <f t="shared" si="19"/>
        <v>0</v>
      </c>
      <c r="J58" s="129"/>
      <c r="K58" s="129"/>
    </row>
    <row r="59" spans="1:11" ht="15" customHeight="1">
      <c r="A59" s="160" t="s">
        <v>289</v>
      </c>
      <c r="B59" s="160" t="s">
        <v>290</v>
      </c>
      <c r="C59" s="123" t="s">
        <v>268</v>
      </c>
      <c r="D59" s="149">
        <v>170</v>
      </c>
      <c r="E59" s="150">
        <f t="shared" si="16"/>
        <v>0</v>
      </c>
      <c r="F59" s="291">
        <v>0</v>
      </c>
      <c r="G59" s="281">
        <f t="shared" si="17"/>
        <v>0</v>
      </c>
      <c r="H59" s="152">
        <f t="shared" si="18"/>
        <v>170</v>
      </c>
      <c r="I59" s="152">
        <f t="shared" si="19"/>
        <v>0</v>
      </c>
      <c r="J59" s="129"/>
      <c r="K59" s="129"/>
    </row>
    <row r="60" spans="1:11" s="62" customFormat="1" ht="15" customHeight="1">
      <c r="A60" s="160" t="s">
        <v>291</v>
      </c>
      <c r="B60" s="160" t="s">
        <v>292</v>
      </c>
      <c r="C60" s="135" t="s">
        <v>293</v>
      </c>
      <c r="D60" s="149">
        <v>350</v>
      </c>
      <c r="E60" s="150">
        <f t="shared" si="16"/>
        <v>0</v>
      </c>
      <c r="F60" s="291">
        <v>0</v>
      </c>
      <c r="G60" s="281">
        <f t="shared" si="17"/>
        <v>0</v>
      </c>
      <c r="H60" s="152">
        <f t="shared" si="18"/>
        <v>350</v>
      </c>
      <c r="I60" s="152">
        <f t="shared" si="19"/>
        <v>0</v>
      </c>
      <c r="J60" s="132"/>
      <c r="K60" s="129"/>
    </row>
    <row r="61" spans="1:11" ht="15" customHeight="1">
      <c r="A61" s="783" t="s">
        <v>294</v>
      </c>
      <c r="B61" s="783"/>
      <c r="C61" s="783"/>
      <c r="D61" s="783"/>
      <c r="E61" s="783"/>
      <c r="F61" s="783"/>
      <c r="G61" s="783"/>
      <c r="H61" s="783"/>
      <c r="I61" s="783"/>
      <c r="J61" s="129"/>
      <c r="K61" s="132"/>
    </row>
    <row r="62" spans="1:11" ht="15" customHeight="1">
      <c r="A62" s="160" t="s">
        <v>295</v>
      </c>
      <c r="B62" s="160" t="s">
        <v>296</v>
      </c>
      <c r="C62" s="123" t="s">
        <v>268</v>
      </c>
      <c r="D62" s="149">
        <v>170</v>
      </c>
      <c r="E62" s="125">
        <f t="shared" ref="E62:E67" si="20">F62*D62</f>
        <v>0</v>
      </c>
      <c r="F62" s="293">
        <v>0</v>
      </c>
      <c r="G62" s="281">
        <f t="shared" ref="G62:G67" si="21">$G$2</f>
        <v>0</v>
      </c>
      <c r="H62" s="152">
        <f t="shared" ref="H62:H67" si="22">PRODUCT(D62,1-G62)</f>
        <v>170</v>
      </c>
      <c r="I62" s="152">
        <f t="shared" ref="I62:I67" si="23">H62*F62</f>
        <v>0</v>
      </c>
      <c r="J62" s="129"/>
      <c r="K62" s="129"/>
    </row>
    <row r="63" spans="1:11" ht="15" customHeight="1">
      <c r="A63" s="160" t="s">
        <v>297</v>
      </c>
      <c r="B63" s="160" t="s">
        <v>298</v>
      </c>
      <c r="C63" s="123" t="s">
        <v>268</v>
      </c>
      <c r="D63" s="149">
        <v>170</v>
      </c>
      <c r="E63" s="125">
        <f t="shared" si="20"/>
        <v>0</v>
      </c>
      <c r="F63" s="291">
        <v>0</v>
      </c>
      <c r="G63" s="281">
        <f t="shared" si="21"/>
        <v>0</v>
      </c>
      <c r="H63" s="152">
        <f t="shared" si="22"/>
        <v>170</v>
      </c>
      <c r="I63" s="152">
        <f t="shared" si="23"/>
        <v>0</v>
      </c>
      <c r="J63" s="129"/>
      <c r="K63" s="129"/>
    </row>
    <row r="64" spans="1:11" ht="15" customHeight="1">
      <c r="A64" s="160" t="s">
        <v>299</v>
      </c>
      <c r="B64" s="160" t="s">
        <v>300</v>
      </c>
      <c r="C64" s="123" t="s">
        <v>268</v>
      </c>
      <c r="D64" s="149">
        <v>170</v>
      </c>
      <c r="E64" s="125">
        <f t="shared" si="20"/>
        <v>0</v>
      </c>
      <c r="F64" s="291">
        <v>0</v>
      </c>
      <c r="G64" s="281">
        <f t="shared" si="21"/>
        <v>0</v>
      </c>
      <c r="H64" s="152">
        <f t="shared" si="22"/>
        <v>170</v>
      </c>
      <c r="I64" s="152">
        <f t="shared" si="23"/>
        <v>0</v>
      </c>
      <c r="J64" s="129"/>
      <c r="K64" s="129"/>
    </row>
    <row r="65" spans="1:11" ht="15" customHeight="1">
      <c r="A65" s="160" t="s">
        <v>301</v>
      </c>
      <c r="B65" s="160" t="s">
        <v>302</v>
      </c>
      <c r="C65" s="123" t="s">
        <v>268</v>
      </c>
      <c r="D65" s="149">
        <v>170</v>
      </c>
      <c r="E65" s="125">
        <f t="shared" si="20"/>
        <v>0</v>
      </c>
      <c r="F65" s="291">
        <v>0</v>
      </c>
      <c r="G65" s="281">
        <f t="shared" si="21"/>
        <v>0</v>
      </c>
      <c r="H65" s="152">
        <f t="shared" si="22"/>
        <v>170</v>
      </c>
      <c r="I65" s="152">
        <f t="shared" si="23"/>
        <v>0</v>
      </c>
      <c r="J65" s="129"/>
      <c r="K65" s="129"/>
    </row>
    <row r="66" spans="1:11" ht="15" customHeight="1">
      <c r="A66" s="160" t="s">
        <v>303</v>
      </c>
      <c r="B66" s="160" t="s">
        <v>304</v>
      </c>
      <c r="C66" s="123" t="s">
        <v>268</v>
      </c>
      <c r="D66" s="149">
        <v>170</v>
      </c>
      <c r="E66" s="125">
        <f t="shared" si="20"/>
        <v>0</v>
      </c>
      <c r="F66" s="291">
        <v>0</v>
      </c>
      <c r="G66" s="281">
        <f t="shared" si="21"/>
        <v>0</v>
      </c>
      <c r="H66" s="152">
        <f t="shared" si="22"/>
        <v>170</v>
      </c>
      <c r="I66" s="152">
        <f t="shared" si="23"/>
        <v>0</v>
      </c>
      <c r="J66" s="129"/>
      <c r="K66" s="129"/>
    </row>
    <row r="67" spans="1:11" ht="15" customHeight="1">
      <c r="A67" s="171" t="s">
        <v>305</v>
      </c>
      <c r="B67" s="171" t="s">
        <v>306</v>
      </c>
      <c r="C67" s="172" t="s">
        <v>268</v>
      </c>
      <c r="D67" s="173">
        <v>170</v>
      </c>
      <c r="E67" s="174">
        <f t="shared" si="20"/>
        <v>0</v>
      </c>
      <c r="F67" s="292">
        <v>0</v>
      </c>
      <c r="G67" s="281">
        <f t="shared" si="21"/>
        <v>0</v>
      </c>
      <c r="H67" s="175">
        <f t="shared" si="22"/>
        <v>170</v>
      </c>
      <c r="I67" s="175">
        <f t="shared" si="23"/>
        <v>0</v>
      </c>
      <c r="J67" s="129"/>
      <c r="K67" s="129"/>
    </row>
    <row r="68" spans="1:11" ht="15" customHeight="1">
      <c r="A68" s="181"/>
      <c r="B68" s="182"/>
      <c r="C68" s="183"/>
      <c r="D68" s="184"/>
      <c r="E68" s="185"/>
      <c r="F68" s="186"/>
      <c r="G68" s="187"/>
      <c r="H68" s="187"/>
      <c r="I68" s="188"/>
      <c r="J68" s="129"/>
      <c r="K68" s="129"/>
    </row>
    <row r="69" spans="1:11" ht="15" customHeight="1">
      <c r="A69" s="194" t="s">
        <v>307</v>
      </c>
      <c r="B69" s="189"/>
      <c r="C69" s="183"/>
      <c r="D69" s="190"/>
      <c r="E69" s="191"/>
      <c r="F69" s="192"/>
      <c r="G69" s="192"/>
      <c r="H69" s="192"/>
      <c r="I69" s="193"/>
      <c r="J69" s="129"/>
      <c r="K69" s="129"/>
    </row>
    <row r="70" spans="1:11" ht="15" customHeight="1">
      <c r="A70" s="176" t="s">
        <v>308</v>
      </c>
      <c r="B70" s="177" t="s">
        <v>309</v>
      </c>
      <c r="C70" s="178" t="s">
        <v>293</v>
      </c>
      <c r="D70" s="179">
        <v>120</v>
      </c>
      <c r="E70" s="180">
        <f>D70*F70</f>
        <v>0</v>
      </c>
      <c r="F70" s="291">
        <v>0</v>
      </c>
      <c r="G70" s="281">
        <f>$G$2</f>
        <v>0</v>
      </c>
      <c r="H70" s="152">
        <f>PRODUCT(D70,1-G70)</f>
        <v>120</v>
      </c>
      <c r="I70" s="152">
        <f>H70*F70</f>
        <v>0</v>
      </c>
      <c r="J70" s="129"/>
      <c r="K70" s="129"/>
    </row>
    <row r="71" spans="1:11" ht="15" customHeight="1">
      <c r="A71" s="784" t="s">
        <v>310</v>
      </c>
      <c r="B71" s="784"/>
      <c r="C71" s="784"/>
      <c r="D71" s="784"/>
      <c r="E71" s="784"/>
      <c r="F71" s="784"/>
      <c r="G71" s="784"/>
      <c r="H71" s="784"/>
      <c r="I71" s="784"/>
      <c r="J71" s="129"/>
      <c r="K71" s="129"/>
    </row>
    <row r="72" spans="1:11" ht="23.4" customHeight="1">
      <c r="A72" s="134" t="s">
        <v>182</v>
      </c>
      <c r="B72" s="161"/>
      <c r="C72" s="162"/>
      <c r="D72" s="163"/>
      <c r="E72" s="164"/>
      <c r="F72" s="136"/>
      <c r="G72" s="137"/>
      <c r="H72" s="137"/>
      <c r="I72" s="137"/>
      <c r="J72" s="129"/>
      <c r="K72" s="129"/>
    </row>
    <row r="73" spans="1:11" ht="15" customHeight="1">
      <c r="A73" s="160" t="s">
        <v>311</v>
      </c>
      <c r="B73" s="160" t="s">
        <v>312</v>
      </c>
      <c r="C73" s="123" t="s">
        <v>313</v>
      </c>
      <c r="D73" s="149">
        <v>450</v>
      </c>
      <c r="E73" s="150">
        <f t="shared" ref="E73:E84" si="24">D73*F73</f>
        <v>0</v>
      </c>
      <c r="F73" s="294">
        <v>0</v>
      </c>
      <c r="G73" s="283">
        <f t="shared" ref="G73:G84" si="25">$G$2</f>
        <v>0</v>
      </c>
      <c r="H73" s="165">
        <f t="shared" ref="H73:H84" si="26">PRODUCT(D73,1-G73)</f>
        <v>450</v>
      </c>
      <c r="I73" s="165">
        <f>H73*F73</f>
        <v>0</v>
      </c>
      <c r="J73" s="129"/>
      <c r="K73" s="129"/>
    </row>
    <row r="74" spans="1:11" ht="15" customHeight="1">
      <c r="A74" s="160" t="s">
        <v>314</v>
      </c>
      <c r="B74" s="160" t="s">
        <v>315</v>
      </c>
      <c r="C74" s="123" t="s">
        <v>313</v>
      </c>
      <c r="D74" s="149">
        <v>450</v>
      </c>
      <c r="E74" s="150">
        <f t="shared" si="24"/>
        <v>0</v>
      </c>
      <c r="F74" s="294">
        <v>0</v>
      </c>
      <c r="G74" s="283">
        <f t="shared" si="25"/>
        <v>0</v>
      </c>
      <c r="H74" s="165">
        <f t="shared" si="26"/>
        <v>450</v>
      </c>
      <c r="I74" s="165">
        <f t="shared" ref="I74:I84" si="27">H74*F74</f>
        <v>0</v>
      </c>
      <c r="J74" s="129"/>
      <c r="K74" s="129"/>
    </row>
    <row r="75" spans="1:11" ht="15" customHeight="1">
      <c r="A75" s="160" t="s">
        <v>316</v>
      </c>
      <c r="B75" s="160" t="s">
        <v>317</v>
      </c>
      <c r="C75" s="123" t="s">
        <v>313</v>
      </c>
      <c r="D75" s="149">
        <v>450</v>
      </c>
      <c r="E75" s="150">
        <f t="shared" si="24"/>
        <v>0</v>
      </c>
      <c r="F75" s="294">
        <v>0</v>
      </c>
      <c r="G75" s="283">
        <f t="shared" si="25"/>
        <v>0</v>
      </c>
      <c r="H75" s="165">
        <f t="shared" si="26"/>
        <v>450</v>
      </c>
      <c r="I75" s="165">
        <f t="shared" si="27"/>
        <v>0</v>
      </c>
      <c r="J75" s="129"/>
      <c r="K75" s="129"/>
    </row>
    <row r="76" spans="1:11" ht="15" customHeight="1">
      <c r="A76" s="160" t="s">
        <v>318</v>
      </c>
      <c r="B76" s="160" t="s">
        <v>319</v>
      </c>
      <c r="C76" s="123" t="s">
        <v>313</v>
      </c>
      <c r="D76" s="149">
        <v>450</v>
      </c>
      <c r="E76" s="150">
        <f t="shared" si="24"/>
        <v>0</v>
      </c>
      <c r="F76" s="294">
        <v>0</v>
      </c>
      <c r="G76" s="283">
        <f t="shared" si="25"/>
        <v>0</v>
      </c>
      <c r="H76" s="165">
        <f t="shared" si="26"/>
        <v>450</v>
      </c>
      <c r="I76" s="165">
        <f t="shared" si="27"/>
        <v>0</v>
      </c>
      <c r="J76" s="129"/>
      <c r="K76" s="129"/>
    </row>
    <row r="77" spans="1:11" ht="15" customHeight="1">
      <c r="A77" s="160" t="s">
        <v>320</v>
      </c>
      <c r="B77" s="160" t="s">
        <v>321</v>
      </c>
      <c r="C77" s="123" t="s">
        <v>313</v>
      </c>
      <c r="D77" s="149">
        <v>450</v>
      </c>
      <c r="E77" s="150">
        <f t="shared" si="24"/>
        <v>0</v>
      </c>
      <c r="F77" s="294">
        <v>0</v>
      </c>
      <c r="G77" s="283">
        <f t="shared" si="25"/>
        <v>0</v>
      </c>
      <c r="H77" s="165">
        <f t="shared" si="26"/>
        <v>450</v>
      </c>
      <c r="I77" s="165">
        <f t="shared" si="27"/>
        <v>0</v>
      </c>
      <c r="J77" s="129"/>
      <c r="K77" s="129"/>
    </row>
    <row r="78" spans="1:11" ht="15" customHeight="1">
      <c r="A78" s="160" t="s">
        <v>322</v>
      </c>
      <c r="B78" s="160" t="s">
        <v>323</v>
      </c>
      <c r="C78" s="123" t="s">
        <v>313</v>
      </c>
      <c r="D78" s="149">
        <v>450</v>
      </c>
      <c r="E78" s="150">
        <f t="shared" si="24"/>
        <v>0</v>
      </c>
      <c r="F78" s="294">
        <v>0</v>
      </c>
      <c r="G78" s="283">
        <f t="shared" si="25"/>
        <v>0</v>
      </c>
      <c r="H78" s="165">
        <f t="shared" si="26"/>
        <v>450</v>
      </c>
      <c r="I78" s="165">
        <f t="shared" si="27"/>
        <v>0</v>
      </c>
      <c r="J78" s="129"/>
      <c r="K78" s="129"/>
    </row>
    <row r="79" spans="1:11" ht="15" customHeight="1">
      <c r="A79" s="160" t="s">
        <v>324</v>
      </c>
      <c r="B79" s="160" t="s">
        <v>325</v>
      </c>
      <c r="C79" s="123" t="s">
        <v>326</v>
      </c>
      <c r="D79" s="149">
        <v>900</v>
      </c>
      <c r="E79" s="150">
        <f t="shared" si="24"/>
        <v>0</v>
      </c>
      <c r="F79" s="294">
        <v>0</v>
      </c>
      <c r="G79" s="283">
        <f t="shared" si="25"/>
        <v>0</v>
      </c>
      <c r="H79" s="165">
        <f t="shared" si="26"/>
        <v>900</v>
      </c>
      <c r="I79" s="165">
        <f t="shared" si="27"/>
        <v>0</v>
      </c>
      <c r="J79" s="129"/>
      <c r="K79" s="129"/>
    </row>
    <row r="80" spans="1:11" ht="15" customHeight="1">
      <c r="A80" s="160" t="s">
        <v>327</v>
      </c>
      <c r="B80" s="160" t="s">
        <v>328</v>
      </c>
      <c r="C80" s="123" t="s">
        <v>326</v>
      </c>
      <c r="D80" s="149">
        <v>900</v>
      </c>
      <c r="E80" s="150">
        <f t="shared" si="24"/>
        <v>0</v>
      </c>
      <c r="F80" s="294">
        <v>0</v>
      </c>
      <c r="G80" s="283">
        <f t="shared" si="25"/>
        <v>0</v>
      </c>
      <c r="H80" s="165">
        <f t="shared" si="26"/>
        <v>900</v>
      </c>
      <c r="I80" s="165">
        <f t="shared" si="27"/>
        <v>0</v>
      </c>
      <c r="J80" s="129"/>
      <c r="K80" s="129"/>
    </row>
    <row r="81" spans="1:11" ht="15" customHeight="1">
      <c r="A81" s="160" t="s">
        <v>329</v>
      </c>
      <c r="B81" s="160" t="s">
        <v>330</v>
      </c>
      <c r="C81" s="123" t="s">
        <v>326</v>
      </c>
      <c r="D81" s="149">
        <v>900</v>
      </c>
      <c r="E81" s="150">
        <f t="shared" si="24"/>
        <v>0</v>
      </c>
      <c r="F81" s="294">
        <v>0</v>
      </c>
      <c r="G81" s="283">
        <f t="shared" si="25"/>
        <v>0</v>
      </c>
      <c r="H81" s="165">
        <f t="shared" si="26"/>
        <v>900</v>
      </c>
      <c r="I81" s="165">
        <f t="shared" si="27"/>
        <v>0</v>
      </c>
      <c r="J81" s="129"/>
      <c r="K81" s="129"/>
    </row>
    <row r="82" spans="1:11" ht="15" customHeight="1">
      <c r="A82" s="160" t="s">
        <v>331</v>
      </c>
      <c r="B82" s="160" t="s">
        <v>332</v>
      </c>
      <c r="C82" s="123" t="s">
        <v>326</v>
      </c>
      <c r="D82" s="149">
        <v>900</v>
      </c>
      <c r="E82" s="150">
        <f t="shared" si="24"/>
        <v>0</v>
      </c>
      <c r="F82" s="294">
        <v>0</v>
      </c>
      <c r="G82" s="283">
        <f t="shared" si="25"/>
        <v>0</v>
      </c>
      <c r="H82" s="165">
        <f t="shared" si="26"/>
        <v>900</v>
      </c>
      <c r="I82" s="165">
        <f t="shared" si="27"/>
        <v>0</v>
      </c>
      <c r="J82" s="129"/>
      <c r="K82" s="129"/>
    </row>
    <row r="83" spans="1:11" ht="15" customHeight="1">
      <c r="A83" s="160" t="s">
        <v>333</v>
      </c>
      <c r="B83" s="160" t="s">
        <v>334</v>
      </c>
      <c r="C83" s="123" t="s">
        <v>326</v>
      </c>
      <c r="D83" s="149">
        <v>900</v>
      </c>
      <c r="E83" s="150">
        <f t="shared" si="24"/>
        <v>0</v>
      </c>
      <c r="F83" s="294">
        <v>0</v>
      </c>
      <c r="G83" s="283">
        <f t="shared" si="25"/>
        <v>0</v>
      </c>
      <c r="H83" s="165">
        <f t="shared" si="26"/>
        <v>900</v>
      </c>
      <c r="I83" s="165">
        <f t="shared" si="27"/>
        <v>0</v>
      </c>
      <c r="J83" s="129"/>
      <c r="K83" s="129"/>
    </row>
    <row r="84" spans="1:11" ht="15" customHeight="1">
      <c r="A84" s="160" t="s">
        <v>335</v>
      </c>
      <c r="B84" s="160" t="s">
        <v>336</v>
      </c>
      <c r="C84" s="123" t="s">
        <v>326</v>
      </c>
      <c r="D84" s="149">
        <v>900</v>
      </c>
      <c r="E84" s="150">
        <f t="shared" si="24"/>
        <v>0</v>
      </c>
      <c r="F84" s="294">
        <v>0</v>
      </c>
      <c r="G84" s="283">
        <f t="shared" si="25"/>
        <v>0</v>
      </c>
      <c r="H84" s="165">
        <f t="shared" si="26"/>
        <v>900</v>
      </c>
      <c r="I84" s="165">
        <f t="shared" si="27"/>
        <v>0</v>
      </c>
      <c r="J84" s="129"/>
      <c r="K84" s="129"/>
    </row>
    <row r="85" spans="1:11" ht="34.200000000000003" customHeight="1">
      <c r="A85" s="134" t="s">
        <v>337</v>
      </c>
      <c r="B85" s="161"/>
      <c r="C85" s="162"/>
      <c r="D85" s="163"/>
      <c r="E85" s="164"/>
      <c r="F85" s="136"/>
      <c r="G85" s="137"/>
      <c r="H85" s="137"/>
      <c r="I85" s="137"/>
      <c r="J85" s="129"/>
      <c r="K85" s="129"/>
    </row>
    <row r="86" spans="1:11" ht="15" customHeight="1">
      <c r="A86" s="160" t="s">
        <v>338</v>
      </c>
      <c r="B86" s="160" t="s">
        <v>339</v>
      </c>
      <c r="C86" s="123" t="s">
        <v>313</v>
      </c>
      <c r="D86" s="149">
        <v>1100</v>
      </c>
      <c r="E86" s="150">
        <f t="shared" ref="E86:E97" si="28">D86*F86</f>
        <v>0</v>
      </c>
      <c r="F86" s="294">
        <v>0</v>
      </c>
      <c r="G86" s="283">
        <f t="shared" ref="G86:G97" si="29">$G$2</f>
        <v>0</v>
      </c>
      <c r="H86" s="165">
        <f t="shared" ref="H86:H97" si="30">PRODUCT(D86,1-G86)</f>
        <v>1100</v>
      </c>
      <c r="I86" s="165">
        <f>H86*F86</f>
        <v>0</v>
      </c>
      <c r="J86" s="129"/>
      <c r="K86" s="129"/>
    </row>
    <row r="87" spans="1:11" ht="15" customHeight="1">
      <c r="A87" s="160" t="s">
        <v>340</v>
      </c>
      <c r="B87" s="160" t="s">
        <v>341</v>
      </c>
      <c r="C87" s="123" t="s">
        <v>313</v>
      </c>
      <c r="D87" s="149">
        <v>1100</v>
      </c>
      <c r="E87" s="150">
        <f t="shared" si="28"/>
        <v>0</v>
      </c>
      <c r="F87" s="294">
        <v>0</v>
      </c>
      <c r="G87" s="283">
        <f t="shared" si="29"/>
        <v>0</v>
      </c>
      <c r="H87" s="165">
        <f t="shared" si="30"/>
        <v>1100</v>
      </c>
      <c r="I87" s="165">
        <f t="shared" ref="I87:I97" si="31">H87*F87</f>
        <v>0</v>
      </c>
      <c r="J87" s="129"/>
      <c r="K87" s="129"/>
    </row>
    <row r="88" spans="1:11" ht="15" customHeight="1">
      <c r="A88" s="160" t="s">
        <v>342</v>
      </c>
      <c r="B88" s="160" t="s">
        <v>343</v>
      </c>
      <c r="C88" s="123" t="s">
        <v>313</v>
      </c>
      <c r="D88" s="149">
        <v>1100</v>
      </c>
      <c r="E88" s="150">
        <f t="shared" si="28"/>
        <v>0</v>
      </c>
      <c r="F88" s="294">
        <v>0</v>
      </c>
      <c r="G88" s="283">
        <f t="shared" si="29"/>
        <v>0</v>
      </c>
      <c r="H88" s="165">
        <f t="shared" si="30"/>
        <v>1100</v>
      </c>
      <c r="I88" s="165">
        <f t="shared" si="31"/>
        <v>0</v>
      </c>
      <c r="J88" s="129"/>
      <c r="K88" s="129"/>
    </row>
    <row r="89" spans="1:11" ht="15" customHeight="1">
      <c r="A89" s="160" t="s">
        <v>344</v>
      </c>
      <c r="B89" s="160" t="s">
        <v>345</v>
      </c>
      <c r="C89" s="123" t="s">
        <v>313</v>
      </c>
      <c r="D89" s="149">
        <v>1100</v>
      </c>
      <c r="E89" s="150">
        <f t="shared" si="28"/>
        <v>0</v>
      </c>
      <c r="F89" s="294">
        <v>0</v>
      </c>
      <c r="G89" s="283">
        <f t="shared" si="29"/>
        <v>0</v>
      </c>
      <c r="H89" s="165">
        <f t="shared" si="30"/>
        <v>1100</v>
      </c>
      <c r="I89" s="165">
        <f t="shared" si="31"/>
        <v>0</v>
      </c>
      <c r="J89" s="129"/>
      <c r="K89" s="129"/>
    </row>
    <row r="90" spans="1:11" ht="15" customHeight="1">
      <c r="A90" s="160" t="s">
        <v>346</v>
      </c>
      <c r="B90" s="160" t="s">
        <v>347</v>
      </c>
      <c r="C90" s="123" t="s">
        <v>313</v>
      </c>
      <c r="D90" s="149">
        <v>1100</v>
      </c>
      <c r="E90" s="150">
        <f t="shared" si="28"/>
        <v>0</v>
      </c>
      <c r="F90" s="294">
        <v>0</v>
      </c>
      <c r="G90" s="283">
        <f t="shared" si="29"/>
        <v>0</v>
      </c>
      <c r="H90" s="165">
        <f t="shared" si="30"/>
        <v>1100</v>
      </c>
      <c r="I90" s="165">
        <f t="shared" si="31"/>
        <v>0</v>
      </c>
      <c r="J90" s="129"/>
      <c r="K90" s="129"/>
    </row>
    <row r="91" spans="1:11" ht="15" customHeight="1">
      <c r="A91" s="160" t="s">
        <v>348</v>
      </c>
      <c r="B91" s="160" t="s">
        <v>349</v>
      </c>
      <c r="C91" s="123" t="s">
        <v>313</v>
      </c>
      <c r="D91" s="149">
        <v>1100</v>
      </c>
      <c r="E91" s="150">
        <f t="shared" si="28"/>
        <v>0</v>
      </c>
      <c r="F91" s="294">
        <v>0</v>
      </c>
      <c r="G91" s="283">
        <f t="shared" si="29"/>
        <v>0</v>
      </c>
      <c r="H91" s="165">
        <f t="shared" si="30"/>
        <v>1100</v>
      </c>
      <c r="I91" s="165">
        <f t="shared" si="31"/>
        <v>0</v>
      </c>
      <c r="J91" s="129"/>
      <c r="K91" s="129"/>
    </row>
    <row r="92" spans="1:11" ht="15" customHeight="1">
      <c r="A92" s="160" t="s">
        <v>350</v>
      </c>
      <c r="B92" s="160" t="s">
        <v>351</v>
      </c>
      <c r="C92" s="123" t="s">
        <v>326</v>
      </c>
      <c r="D92" s="149">
        <v>2200</v>
      </c>
      <c r="E92" s="150">
        <f t="shared" si="28"/>
        <v>0</v>
      </c>
      <c r="F92" s="294">
        <v>0</v>
      </c>
      <c r="G92" s="283">
        <f t="shared" si="29"/>
        <v>0</v>
      </c>
      <c r="H92" s="165">
        <f t="shared" si="30"/>
        <v>2200</v>
      </c>
      <c r="I92" s="165">
        <f t="shared" si="31"/>
        <v>0</v>
      </c>
      <c r="J92" s="129"/>
      <c r="K92" s="129"/>
    </row>
    <row r="93" spans="1:11" ht="15" customHeight="1">
      <c r="A93" s="160" t="s">
        <v>352</v>
      </c>
      <c r="B93" s="160" t="s">
        <v>353</v>
      </c>
      <c r="C93" s="123" t="s">
        <v>326</v>
      </c>
      <c r="D93" s="149">
        <v>2200</v>
      </c>
      <c r="E93" s="150">
        <f t="shared" si="28"/>
        <v>0</v>
      </c>
      <c r="F93" s="294">
        <v>0</v>
      </c>
      <c r="G93" s="283">
        <f t="shared" si="29"/>
        <v>0</v>
      </c>
      <c r="H93" s="165">
        <f t="shared" si="30"/>
        <v>2200</v>
      </c>
      <c r="I93" s="165">
        <f t="shared" si="31"/>
        <v>0</v>
      </c>
      <c r="J93" s="129"/>
      <c r="K93" s="129"/>
    </row>
    <row r="94" spans="1:11" ht="15" customHeight="1">
      <c r="A94" s="160" t="s">
        <v>354</v>
      </c>
      <c r="B94" s="160" t="s">
        <v>355</v>
      </c>
      <c r="C94" s="123" t="s">
        <v>326</v>
      </c>
      <c r="D94" s="149">
        <v>2200</v>
      </c>
      <c r="E94" s="150">
        <f t="shared" si="28"/>
        <v>0</v>
      </c>
      <c r="F94" s="294">
        <v>0</v>
      </c>
      <c r="G94" s="283">
        <f t="shared" si="29"/>
        <v>0</v>
      </c>
      <c r="H94" s="165">
        <f t="shared" si="30"/>
        <v>2200</v>
      </c>
      <c r="I94" s="165">
        <f t="shared" si="31"/>
        <v>0</v>
      </c>
      <c r="J94" s="129"/>
      <c r="K94" s="129"/>
    </row>
    <row r="95" spans="1:11" ht="15" customHeight="1">
      <c r="A95" s="160" t="s">
        <v>356</v>
      </c>
      <c r="B95" s="160" t="s">
        <v>357</v>
      </c>
      <c r="C95" s="123" t="s">
        <v>326</v>
      </c>
      <c r="D95" s="149">
        <v>2200</v>
      </c>
      <c r="E95" s="150">
        <f t="shared" si="28"/>
        <v>0</v>
      </c>
      <c r="F95" s="294">
        <v>0</v>
      </c>
      <c r="G95" s="283">
        <f t="shared" si="29"/>
        <v>0</v>
      </c>
      <c r="H95" s="165">
        <f t="shared" si="30"/>
        <v>2200</v>
      </c>
      <c r="I95" s="165">
        <f t="shared" si="31"/>
        <v>0</v>
      </c>
      <c r="J95" s="129"/>
      <c r="K95" s="129"/>
    </row>
    <row r="96" spans="1:11" ht="15" customHeight="1">
      <c r="A96" s="160" t="s">
        <v>358</v>
      </c>
      <c r="B96" s="160" t="s">
        <v>359</v>
      </c>
      <c r="C96" s="123" t="s">
        <v>326</v>
      </c>
      <c r="D96" s="149">
        <v>2200</v>
      </c>
      <c r="E96" s="150">
        <f t="shared" si="28"/>
        <v>0</v>
      </c>
      <c r="F96" s="294">
        <v>0</v>
      </c>
      <c r="G96" s="283">
        <f t="shared" si="29"/>
        <v>0</v>
      </c>
      <c r="H96" s="165">
        <f t="shared" si="30"/>
        <v>2200</v>
      </c>
      <c r="I96" s="165">
        <f t="shared" si="31"/>
        <v>0</v>
      </c>
      <c r="J96" s="129"/>
      <c r="K96" s="129"/>
    </row>
    <row r="97" spans="1:11" ht="15" customHeight="1">
      <c r="A97" s="160" t="s">
        <v>360</v>
      </c>
      <c r="B97" s="160" t="s">
        <v>361</v>
      </c>
      <c r="C97" s="123" t="s">
        <v>326</v>
      </c>
      <c r="D97" s="149">
        <v>2200</v>
      </c>
      <c r="E97" s="150">
        <f t="shared" si="28"/>
        <v>0</v>
      </c>
      <c r="F97" s="294">
        <v>0</v>
      </c>
      <c r="G97" s="283">
        <f t="shared" si="29"/>
        <v>0</v>
      </c>
      <c r="H97" s="165">
        <f t="shared" si="30"/>
        <v>2200</v>
      </c>
      <c r="I97" s="165">
        <f t="shared" si="31"/>
        <v>0</v>
      </c>
      <c r="J97" s="129"/>
      <c r="K97" s="129"/>
    </row>
    <row r="98" spans="1:11" ht="27" customHeight="1">
      <c r="A98" s="134" t="s">
        <v>362</v>
      </c>
      <c r="B98" s="161"/>
      <c r="C98" s="162"/>
      <c r="D98" s="163"/>
      <c r="E98" s="164"/>
      <c r="F98" s="136"/>
      <c r="G98" s="137"/>
      <c r="H98" s="137"/>
      <c r="I98" s="137"/>
      <c r="J98" s="129"/>
      <c r="K98" s="129"/>
    </row>
    <row r="99" spans="1:11" ht="15" customHeight="1">
      <c r="A99" s="160" t="s">
        <v>363</v>
      </c>
      <c r="B99" s="160" t="s">
        <v>364</v>
      </c>
      <c r="C99" s="123" t="s">
        <v>313</v>
      </c>
      <c r="D99" s="149">
        <v>2300</v>
      </c>
      <c r="E99" s="150">
        <f t="shared" ref="E99:E110" si="32">D99*F99</f>
        <v>0</v>
      </c>
      <c r="F99" s="294">
        <v>0</v>
      </c>
      <c r="G99" s="283">
        <f t="shared" ref="G99:G110" si="33">$G$2</f>
        <v>0</v>
      </c>
      <c r="H99" s="165">
        <f t="shared" ref="H99:H110" si="34">PRODUCT(D99,1-G99)</f>
        <v>2300</v>
      </c>
      <c r="I99" s="165">
        <f>H99*F99</f>
        <v>0</v>
      </c>
      <c r="J99" s="129"/>
      <c r="K99" s="129"/>
    </row>
    <row r="100" spans="1:11" ht="15" customHeight="1">
      <c r="A100" s="160" t="s">
        <v>365</v>
      </c>
      <c r="B100" s="160" t="s">
        <v>366</v>
      </c>
      <c r="C100" s="123" t="s">
        <v>313</v>
      </c>
      <c r="D100" s="149">
        <v>2300</v>
      </c>
      <c r="E100" s="150">
        <f t="shared" si="32"/>
        <v>0</v>
      </c>
      <c r="F100" s="294">
        <v>0</v>
      </c>
      <c r="G100" s="283">
        <f t="shared" si="33"/>
        <v>0</v>
      </c>
      <c r="H100" s="165">
        <f t="shared" si="34"/>
        <v>2300</v>
      </c>
      <c r="I100" s="165">
        <f t="shared" ref="I100:I110" si="35">H100*F100</f>
        <v>0</v>
      </c>
      <c r="J100" s="129"/>
      <c r="K100" s="129"/>
    </row>
    <row r="101" spans="1:11" ht="15" customHeight="1">
      <c r="A101" s="160" t="s">
        <v>367</v>
      </c>
      <c r="B101" s="160" t="s">
        <v>368</v>
      </c>
      <c r="C101" s="123" t="s">
        <v>313</v>
      </c>
      <c r="D101" s="149">
        <v>2300</v>
      </c>
      <c r="E101" s="150">
        <f t="shared" si="32"/>
        <v>0</v>
      </c>
      <c r="F101" s="294">
        <v>0</v>
      </c>
      <c r="G101" s="283">
        <f t="shared" si="33"/>
        <v>0</v>
      </c>
      <c r="H101" s="165">
        <f t="shared" si="34"/>
        <v>2300</v>
      </c>
      <c r="I101" s="165">
        <f t="shared" si="35"/>
        <v>0</v>
      </c>
      <c r="J101" s="129"/>
      <c r="K101" s="129"/>
    </row>
    <row r="102" spans="1:11" ht="15" customHeight="1">
      <c r="A102" s="160" t="s">
        <v>369</v>
      </c>
      <c r="B102" s="160" t="s">
        <v>370</v>
      </c>
      <c r="C102" s="123" t="s">
        <v>313</v>
      </c>
      <c r="D102" s="149">
        <v>2300</v>
      </c>
      <c r="E102" s="150">
        <f t="shared" si="32"/>
        <v>0</v>
      </c>
      <c r="F102" s="294">
        <v>0</v>
      </c>
      <c r="G102" s="283">
        <f t="shared" si="33"/>
        <v>0</v>
      </c>
      <c r="H102" s="165">
        <f t="shared" si="34"/>
        <v>2300</v>
      </c>
      <c r="I102" s="165">
        <f t="shared" si="35"/>
        <v>0</v>
      </c>
      <c r="J102" s="129"/>
      <c r="K102" s="129"/>
    </row>
    <row r="103" spans="1:11" ht="15" customHeight="1">
      <c r="A103" s="160" t="s">
        <v>371</v>
      </c>
      <c r="B103" s="160" t="s">
        <v>372</v>
      </c>
      <c r="C103" s="123" t="s">
        <v>313</v>
      </c>
      <c r="D103" s="149">
        <v>2300</v>
      </c>
      <c r="E103" s="150">
        <f t="shared" si="32"/>
        <v>0</v>
      </c>
      <c r="F103" s="294">
        <v>0</v>
      </c>
      <c r="G103" s="283">
        <f t="shared" si="33"/>
        <v>0</v>
      </c>
      <c r="H103" s="165">
        <f t="shared" si="34"/>
        <v>2300</v>
      </c>
      <c r="I103" s="165">
        <f t="shared" si="35"/>
        <v>0</v>
      </c>
      <c r="J103" s="129"/>
      <c r="K103" s="129"/>
    </row>
    <row r="104" spans="1:11" ht="15" customHeight="1">
      <c r="A104" s="160" t="s">
        <v>373</v>
      </c>
      <c r="B104" s="160" t="s">
        <v>374</v>
      </c>
      <c r="C104" s="123" t="s">
        <v>313</v>
      </c>
      <c r="D104" s="149">
        <v>2300</v>
      </c>
      <c r="E104" s="150">
        <f t="shared" si="32"/>
        <v>0</v>
      </c>
      <c r="F104" s="294">
        <v>0</v>
      </c>
      <c r="G104" s="283">
        <f t="shared" si="33"/>
        <v>0</v>
      </c>
      <c r="H104" s="165">
        <f t="shared" si="34"/>
        <v>2300</v>
      </c>
      <c r="I104" s="165">
        <f t="shared" si="35"/>
        <v>0</v>
      </c>
      <c r="J104" s="129"/>
      <c r="K104" s="129"/>
    </row>
    <row r="105" spans="1:11" ht="15" customHeight="1">
      <c r="A105" s="160" t="s">
        <v>375</v>
      </c>
      <c r="B105" s="160" t="s">
        <v>376</v>
      </c>
      <c r="C105" s="123" t="s">
        <v>326</v>
      </c>
      <c r="D105" s="149">
        <v>4600</v>
      </c>
      <c r="E105" s="150">
        <f t="shared" si="32"/>
        <v>0</v>
      </c>
      <c r="F105" s="294">
        <v>0</v>
      </c>
      <c r="G105" s="283">
        <f t="shared" si="33"/>
        <v>0</v>
      </c>
      <c r="H105" s="165">
        <f t="shared" si="34"/>
        <v>4600</v>
      </c>
      <c r="I105" s="165">
        <f t="shared" si="35"/>
        <v>0</v>
      </c>
      <c r="J105" s="129"/>
      <c r="K105" s="129"/>
    </row>
    <row r="106" spans="1:11" ht="15" customHeight="1">
      <c r="A106" s="160" t="s">
        <v>377</v>
      </c>
      <c r="B106" s="160" t="s">
        <v>378</v>
      </c>
      <c r="C106" s="123" t="s">
        <v>326</v>
      </c>
      <c r="D106" s="149">
        <v>4600</v>
      </c>
      <c r="E106" s="150">
        <f t="shared" si="32"/>
        <v>0</v>
      </c>
      <c r="F106" s="294">
        <v>0</v>
      </c>
      <c r="G106" s="283">
        <f t="shared" si="33"/>
        <v>0</v>
      </c>
      <c r="H106" s="165">
        <f t="shared" si="34"/>
        <v>4600</v>
      </c>
      <c r="I106" s="165">
        <f t="shared" si="35"/>
        <v>0</v>
      </c>
      <c r="J106" s="129"/>
      <c r="K106" s="129"/>
    </row>
    <row r="107" spans="1:11" ht="15" customHeight="1">
      <c r="A107" s="160" t="s">
        <v>379</v>
      </c>
      <c r="B107" s="160" t="s">
        <v>380</v>
      </c>
      <c r="C107" s="123" t="s">
        <v>326</v>
      </c>
      <c r="D107" s="149">
        <v>4600</v>
      </c>
      <c r="E107" s="150">
        <f t="shared" si="32"/>
        <v>0</v>
      </c>
      <c r="F107" s="294">
        <v>0</v>
      </c>
      <c r="G107" s="283">
        <f t="shared" si="33"/>
        <v>0</v>
      </c>
      <c r="H107" s="165">
        <f t="shared" si="34"/>
        <v>4600</v>
      </c>
      <c r="I107" s="165">
        <f t="shared" si="35"/>
        <v>0</v>
      </c>
      <c r="J107" s="129"/>
      <c r="K107" s="129"/>
    </row>
    <row r="108" spans="1:11" ht="15" customHeight="1">
      <c r="A108" s="160" t="s">
        <v>381</v>
      </c>
      <c r="B108" s="160" t="s">
        <v>382</v>
      </c>
      <c r="C108" s="123" t="s">
        <v>326</v>
      </c>
      <c r="D108" s="149">
        <v>4600</v>
      </c>
      <c r="E108" s="150">
        <f t="shared" si="32"/>
        <v>0</v>
      </c>
      <c r="F108" s="294">
        <v>0</v>
      </c>
      <c r="G108" s="283">
        <f t="shared" si="33"/>
        <v>0</v>
      </c>
      <c r="H108" s="165">
        <f t="shared" si="34"/>
        <v>4600</v>
      </c>
      <c r="I108" s="165">
        <f t="shared" si="35"/>
        <v>0</v>
      </c>
      <c r="J108" s="129"/>
      <c r="K108" s="129"/>
    </row>
    <row r="109" spans="1:11" ht="15" customHeight="1">
      <c r="A109" s="160" t="s">
        <v>383</v>
      </c>
      <c r="B109" s="160" t="s">
        <v>384</v>
      </c>
      <c r="C109" s="123" t="s">
        <v>326</v>
      </c>
      <c r="D109" s="149">
        <v>4600</v>
      </c>
      <c r="E109" s="150">
        <f t="shared" si="32"/>
        <v>0</v>
      </c>
      <c r="F109" s="294">
        <v>0</v>
      </c>
      <c r="G109" s="283">
        <f t="shared" si="33"/>
        <v>0</v>
      </c>
      <c r="H109" s="165">
        <f t="shared" si="34"/>
        <v>4600</v>
      </c>
      <c r="I109" s="165">
        <f t="shared" si="35"/>
        <v>0</v>
      </c>
      <c r="J109" s="129"/>
      <c r="K109" s="129"/>
    </row>
    <row r="110" spans="1:11" ht="13.95" customHeight="1">
      <c r="A110" s="160" t="s">
        <v>385</v>
      </c>
      <c r="B110" s="160" t="s">
        <v>386</v>
      </c>
      <c r="C110" s="123" t="s">
        <v>326</v>
      </c>
      <c r="D110" s="149">
        <v>4600</v>
      </c>
      <c r="E110" s="150">
        <f t="shared" si="32"/>
        <v>0</v>
      </c>
      <c r="F110" s="294">
        <v>0</v>
      </c>
      <c r="G110" s="283">
        <f t="shared" si="33"/>
        <v>0</v>
      </c>
      <c r="H110" s="165">
        <f t="shared" si="34"/>
        <v>4600</v>
      </c>
      <c r="I110" s="165">
        <f t="shared" si="35"/>
        <v>0</v>
      </c>
      <c r="J110" s="129"/>
      <c r="K110" s="129"/>
    </row>
    <row r="111" spans="1:11" ht="15" hidden="1" customHeight="1">
      <c r="A111" s="134"/>
      <c r="B111" s="161"/>
      <c r="C111" s="162"/>
      <c r="D111" s="163"/>
      <c r="E111" s="164"/>
      <c r="F111" s="136"/>
      <c r="G111" s="137"/>
      <c r="H111" s="137"/>
      <c r="I111" s="137"/>
      <c r="J111" s="129"/>
      <c r="K111" s="129"/>
    </row>
    <row r="112" spans="1:11" ht="15" hidden="1" customHeight="1">
      <c r="A112" s="134"/>
      <c r="B112" s="161"/>
      <c r="C112" s="162"/>
      <c r="D112" s="163"/>
      <c r="E112" s="164"/>
      <c r="F112" s="136"/>
      <c r="G112" s="137"/>
      <c r="H112" s="137"/>
      <c r="I112" s="137"/>
      <c r="J112" s="129"/>
      <c r="K112" s="129"/>
    </row>
    <row r="113" spans="1:11" ht="15" hidden="1" customHeight="1">
      <c r="A113" s="134"/>
      <c r="B113" s="138"/>
      <c r="C113" s="162"/>
      <c r="D113" s="163"/>
      <c r="E113" s="138"/>
      <c r="F113" s="136"/>
      <c r="G113" s="137"/>
      <c r="H113" s="137"/>
      <c r="I113" s="137"/>
      <c r="J113" s="129"/>
      <c r="K113" s="129"/>
    </row>
    <row r="114" spans="1:11" ht="23.4" customHeight="1">
      <c r="A114" s="134" t="s">
        <v>387</v>
      </c>
      <c r="B114" s="161"/>
      <c r="C114" s="162"/>
      <c r="D114" s="163"/>
      <c r="E114" s="164"/>
      <c r="F114" s="136"/>
      <c r="G114" s="137"/>
      <c r="H114" s="137"/>
      <c r="I114" s="137"/>
      <c r="J114" s="129"/>
      <c r="K114" s="129"/>
    </row>
    <row r="115" spans="1:11" s="127" customFormat="1" ht="15" customHeight="1">
      <c r="A115" s="160" t="s">
        <v>388</v>
      </c>
      <c r="B115" s="160" t="s">
        <v>389</v>
      </c>
      <c r="C115" s="123"/>
      <c r="D115" s="124">
        <v>120</v>
      </c>
      <c r="E115" s="125">
        <f t="shared" ref="E115:E120" si="36">F115*D115</f>
        <v>0</v>
      </c>
      <c r="F115" s="295">
        <v>0</v>
      </c>
      <c r="G115" s="283">
        <f t="shared" ref="G115:G120" si="37">$G$2</f>
        <v>0</v>
      </c>
      <c r="H115" s="126">
        <f t="shared" ref="H115:H120" si="38">PRODUCT(D115,1-G115)</f>
        <v>120</v>
      </c>
      <c r="I115" s="126">
        <f t="shared" ref="I115:I120" si="39">H115*F115</f>
        <v>0</v>
      </c>
      <c r="J115" s="166"/>
      <c r="K115" s="129"/>
    </row>
    <row r="116" spans="1:11" s="127" customFormat="1" ht="15" customHeight="1">
      <c r="A116" s="160" t="s">
        <v>390</v>
      </c>
      <c r="B116" s="160" t="s">
        <v>391</v>
      </c>
      <c r="C116" s="123"/>
      <c r="D116" s="124">
        <v>120</v>
      </c>
      <c r="E116" s="125">
        <f t="shared" si="36"/>
        <v>0</v>
      </c>
      <c r="F116" s="295">
        <v>0</v>
      </c>
      <c r="G116" s="283">
        <f t="shared" si="37"/>
        <v>0</v>
      </c>
      <c r="H116" s="126">
        <f t="shared" si="38"/>
        <v>120</v>
      </c>
      <c r="I116" s="126">
        <f t="shared" si="39"/>
        <v>0</v>
      </c>
      <c r="J116" s="166"/>
      <c r="K116" s="166"/>
    </row>
    <row r="117" spans="1:11" s="127" customFormat="1" ht="15" customHeight="1">
      <c r="A117" s="160" t="s">
        <v>392</v>
      </c>
      <c r="B117" s="160" t="s">
        <v>393</v>
      </c>
      <c r="C117" s="123"/>
      <c r="D117" s="124">
        <v>120</v>
      </c>
      <c r="E117" s="125">
        <f t="shared" si="36"/>
        <v>0</v>
      </c>
      <c r="F117" s="295">
        <v>0</v>
      </c>
      <c r="G117" s="283">
        <f t="shared" si="37"/>
        <v>0</v>
      </c>
      <c r="H117" s="126">
        <f t="shared" si="38"/>
        <v>120</v>
      </c>
      <c r="I117" s="126">
        <f t="shared" si="39"/>
        <v>0</v>
      </c>
      <c r="J117" s="166"/>
      <c r="K117" s="166"/>
    </row>
    <row r="118" spans="1:11" s="127" customFormat="1" ht="15" customHeight="1">
      <c r="A118" s="160" t="s">
        <v>394</v>
      </c>
      <c r="B118" s="160" t="s">
        <v>395</v>
      </c>
      <c r="C118" s="123"/>
      <c r="D118" s="124">
        <v>120</v>
      </c>
      <c r="E118" s="125">
        <f t="shared" si="36"/>
        <v>0</v>
      </c>
      <c r="F118" s="295">
        <v>0</v>
      </c>
      <c r="G118" s="283">
        <f t="shared" si="37"/>
        <v>0</v>
      </c>
      <c r="H118" s="126">
        <f t="shared" si="38"/>
        <v>120</v>
      </c>
      <c r="I118" s="126">
        <f t="shared" si="39"/>
        <v>0</v>
      </c>
      <c r="J118" s="166"/>
      <c r="K118" s="166"/>
    </row>
    <row r="119" spans="1:11" s="128" customFormat="1" ht="15" customHeight="1">
      <c r="A119" s="160" t="s">
        <v>396</v>
      </c>
      <c r="B119" s="160" t="s">
        <v>397</v>
      </c>
      <c r="C119" s="123"/>
      <c r="D119" s="124">
        <v>120</v>
      </c>
      <c r="E119" s="125">
        <f t="shared" si="36"/>
        <v>0</v>
      </c>
      <c r="F119" s="295">
        <v>0</v>
      </c>
      <c r="G119" s="283">
        <f t="shared" si="37"/>
        <v>0</v>
      </c>
      <c r="H119" s="126">
        <f t="shared" si="38"/>
        <v>120</v>
      </c>
      <c r="I119" s="126">
        <f t="shared" si="39"/>
        <v>0</v>
      </c>
      <c r="J119" s="166"/>
      <c r="K119" s="166"/>
    </row>
    <row r="120" spans="1:11" s="128" customFormat="1" ht="15" customHeight="1">
      <c r="A120" s="160" t="s">
        <v>398</v>
      </c>
      <c r="B120" s="160" t="s">
        <v>399</v>
      </c>
      <c r="C120" s="123"/>
      <c r="D120" s="124">
        <v>120</v>
      </c>
      <c r="E120" s="125">
        <f t="shared" si="36"/>
        <v>0</v>
      </c>
      <c r="F120" s="295">
        <v>0</v>
      </c>
      <c r="G120" s="283">
        <f t="shared" si="37"/>
        <v>0</v>
      </c>
      <c r="H120" s="126">
        <f t="shared" si="38"/>
        <v>120</v>
      </c>
      <c r="I120" s="126">
        <f t="shared" si="39"/>
        <v>0</v>
      </c>
      <c r="J120" s="166"/>
      <c r="K120" s="166"/>
    </row>
    <row r="121" spans="1:11">
      <c r="A121" s="129"/>
      <c r="B121" s="130"/>
      <c r="C121" s="131"/>
      <c r="D121" s="129"/>
      <c r="E121" s="129"/>
      <c r="F121" s="118"/>
      <c r="G121" s="119"/>
      <c r="H121" s="129"/>
      <c r="I121" s="129"/>
      <c r="J121" s="129"/>
      <c r="K121" s="166"/>
    </row>
    <row r="122" spans="1:11">
      <c r="A122" s="129"/>
      <c r="B122" s="130"/>
      <c r="C122" s="131"/>
      <c r="D122" s="129"/>
      <c r="E122" s="129"/>
      <c r="F122" s="118"/>
      <c r="G122" s="119"/>
      <c r="H122" s="129"/>
      <c r="I122" s="129"/>
      <c r="J122" s="129"/>
      <c r="K122" s="129"/>
    </row>
    <row r="123" spans="1:11">
      <c r="K123" s="129"/>
    </row>
  </sheetData>
  <sheetProtection password="C615" sheet="1" objects="1" scenarios="1" selectLockedCells="1"/>
  <protectedRanges>
    <protectedRange sqref="F115:F120" name="Диапазон23"/>
    <protectedRange sqref="F62:F67" name="Диапазон18"/>
    <protectedRange sqref="F48:F60" name="Диапазон17"/>
    <protectedRange sqref="F40:F46" name="Диапазон16"/>
    <protectedRange sqref="F30:F38" name="Диапазон15"/>
    <protectedRange sqref="F6:F16" name="Диапазон13"/>
    <protectedRange sqref="F18:F28" name="Диапазон14"/>
    <protectedRange sqref="F70" name="Диапазон19"/>
    <protectedRange sqref="F73:F84" name="Диапазон20"/>
    <protectedRange sqref="F99:F110" name="Диапазон22"/>
  </protectedRanges>
  <mergeCells count="10">
    <mergeCell ref="A1:D2"/>
    <mergeCell ref="A61:I61"/>
    <mergeCell ref="A71:I71"/>
    <mergeCell ref="A5:I5"/>
    <mergeCell ref="E1:F1"/>
    <mergeCell ref="E2:F2"/>
    <mergeCell ref="A47:I47"/>
    <mergeCell ref="A39:I39"/>
    <mergeCell ref="B29:I29"/>
    <mergeCell ref="A17:I1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AC104"/>
  <sheetViews>
    <sheetView zoomScale="70" zoomScaleNormal="70" workbookViewId="0">
      <pane ySplit="7" topLeftCell="A8" activePane="bottomLeft" state="frozenSplit"/>
      <selection pane="bottomLeft" activeCell="F21" sqref="F21"/>
    </sheetView>
  </sheetViews>
  <sheetFormatPr defaultColWidth="24.6640625" defaultRowHeight="14.4"/>
  <cols>
    <col min="1" max="1" width="16.33203125" customWidth="1"/>
    <col min="2" max="2" width="35" style="116" customWidth="1"/>
    <col min="3" max="3" width="22.33203125" style="117" customWidth="1"/>
    <col min="4" max="4" width="17.6640625" customWidth="1"/>
    <col min="6" max="6" width="9.44140625" style="115" customWidth="1"/>
    <col min="7" max="7" width="15.6640625" style="120" customWidth="1"/>
    <col min="8" max="8" width="15.88671875" customWidth="1"/>
    <col min="9" max="9" width="24.44140625" customWidth="1"/>
    <col min="10" max="10" width="42.5546875" customWidth="1"/>
  </cols>
  <sheetData>
    <row r="1" spans="1:29" ht="0.6" customHeight="1" thickBot="1">
      <c r="C1" s="197"/>
      <c r="D1" s="802"/>
      <c r="E1" s="802"/>
      <c r="F1" s="802"/>
      <c r="G1" s="802"/>
      <c r="H1" s="802"/>
      <c r="I1" s="802"/>
      <c r="J1" s="198"/>
    </row>
    <row r="2" spans="1:29" ht="15.6" hidden="1">
      <c r="C2" s="197"/>
      <c r="D2" s="802"/>
      <c r="E2" s="802"/>
      <c r="F2" s="802"/>
      <c r="G2" s="802"/>
      <c r="H2" s="802"/>
      <c r="I2" s="802"/>
      <c r="J2" s="198"/>
    </row>
    <row r="3" spans="1:29" ht="15.6" hidden="1">
      <c r="C3" s="197"/>
      <c r="D3" s="803"/>
      <c r="E3" s="803"/>
      <c r="F3" s="803"/>
      <c r="G3" s="803"/>
      <c r="H3" s="803"/>
      <c r="I3" s="803"/>
      <c r="J3" s="199"/>
    </row>
    <row r="4" spans="1:29" ht="15.6" hidden="1">
      <c r="C4" s="197"/>
      <c r="D4" s="803"/>
      <c r="E4" s="803"/>
      <c r="F4" s="803"/>
      <c r="G4" s="803"/>
      <c r="H4" s="803"/>
      <c r="I4" s="803"/>
      <c r="J4" s="199"/>
    </row>
    <row r="5" spans="1:29" ht="84.6" customHeight="1" thickBot="1">
      <c r="A5" s="804" t="s">
        <v>674</v>
      </c>
      <c r="B5" s="663"/>
      <c r="C5" s="663"/>
      <c r="D5" s="805"/>
      <c r="E5" s="788" t="s">
        <v>675</v>
      </c>
      <c r="F5" s="789"/>
      <c r="G5" s="302" t="s">
        <v>172</v>
      </c>
      <c r="H5" s="302" t="s">
        <v>173</v>
      </c>
      <c r="I5" s="307" t="s">
        <v>676</v>
      </c>
      <c r="J5" s="308" t="s">
        <v>673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</row>
    <row r="6" spans="1:29" ht="41.4" customHeight="1" thickBot="1">
      <c r="A6" s="806"/>
      <c r="B6" s="806"/>
      <c r="C6" s="806"/>
      <c r="D6" s="807"/>
      <c r="E6" s="808">
        <f>SUM(E8:E97)</f>
        <v>0</v>
      </c>
      <c r="F6" s="809"/>
      <c r="G6" s="279">
        <f>Итого!$B$17</f>
        <v>0</v>
      </c>
      <c r="H6" s="278">
        <f>PRODUCT(E6,G6)</f>
        <v>0</v>
      </c>
      <c r="I6" s="278">
        <f>SUM(E6,-H6)</f>
        <v>0</v>
      </c>
      <c r="J6" s="340">
        <f>Итого!$B$16</f>
        <v>0</v>
      </c>
      <c r="K6" s="132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1"/>
    </row>
    <row r="7" spans="1:29" ht="57" customHeight="1">
      <c r="A7" s="325" t="s">
        <v>5</v>
      </c>
      <c r="B7" s="326" t="s">
        <v>174</v>
      </c>
      <c r="C7" s="325" t="s">
        <v>175</v>
      </c>
      <c r="D7" s="325" t="s">
        <v>2</v>
      </c>
      <c r="E7" s="327" t="s">
        <v>176</v>
      </c>
      <c r="F7" s="286" t="s">
        <v>571</v>
      </c>
      <c r="G7" s="328" t="s">
        <v>177</v>
      </c>
      <c r="H7" s="328" t="s">
        <v>178</v>
      </c>
      <c r="I7" s="328" t="s">
        <v>179</v>
      </c>
      <c r="J7" s="129"/>
      <c r="K7" s="129"/>
      <c r="L7" s="129" t="s">
        <v>180</v>
      </c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</row>
    <row r="8" spans="1:29" ht="30.6" customHeight="1">
      <c r="A8" s="201">
        <v>2023</v>
      </c>
      <c r="B8" s="202" t="s">
        <v>400</v>
      </c>
      <c r="C8" s="203" t="s">
        <v>401</v>
      </c>
      <c r="D8" s="179">
        <v>90</v>
      </c>
      <c r="E8" s="204">
        <f>D8*F8</f>
        <v>0</v>
      </c>
      <c r="F8" s="287">
        <v>0</v>
      </c>
      <c r="G8" s="169">
        <f t="shared" ref="G8:G67" si="0">$G$6</f>
        <v>0</v>
      </c>
      <c r="H8" s="276">
        <f t="shared" ref="H8:H19" si="1">PRODUCT(D8,1-G8)</f>
        <v>90</v>
      </c>
      <c r="I8" s="152">
        <f>H8*F8</f>
        <v>0</v>
      </c>
      <c r="J8" s="129"/>
      <c r="K8" s="132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</row>
    <row r="9" spans="1:29" ht="28.8">
      <c r="A9" s="201">
        <v>2024</v>
      </c>
      <c r="B9" s="202" t="s">
        <v>402</v>
      </c>
      <c r="C9" s="203" t="s">
        <v>403</v>
      </c>
      <c r="D9" s="179">
        <v>80</v>
      </c>
      <c r="E9" s="204">
        <f t="shared" ref="E9:E19" si="2">D9*F9</f>
        <v>0</v>
      </c>
      <c r="F9" s="287">
        <v>0</v>
      </c>
      <c r="G9" s="169">
        <f t="shared" si="0"/>
        <v>0</v>
      </c>
      <c r="H9" s="276">
        <f t="shared" si="1"/>
        <v>80</v>
      </c>
      <c r="I9" s="152">
        <f t="shared" ref="I9:I19" si="3">H9*F9</f>
        <v>0</v>
      </c>
      <c r="J9" s="129"/>
      <c r="K9" s="132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</row>
    <row r="10" spans="1:29" s="62" customFormat="1" ht="28.8">
      <c r="A10" s="205">
        <v>2025</v>
      </c>
      <c r="B10" s="202" t="s">
        <v>404</v>
      </c>
      <c r="C10" s="206" t="s">
        <v>405</v>
      </c>
      <c r="D10" s="207">
        <v>75</v>
      </c>
      <c r="E10" s="204">
        <f t="shared" si="2"/>
        <v>0</v>
      </c>
      <c r="F10" s="287">
        <v>0</v>
      </c>
      <c r="G10" s="169">
        <f t="shared" si="0"/>
        <v>0</v>
      </c>
      <c r="H10" s="277">
        <f>PRODUCT(D10,1-G10)</f>
        <v>75</v>
      </c>
      <c r="I10" s="152">
        <f t="shared" si="3"/>
        <v>0</v>
      </c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</row>
    <row r="11" spans="1:29" ht="92.4" customHeight="1">
      <c r="A11" s="201">
        <v>130</v>
      </c>
      <c r="B11" s="208" t="s">
        <v>406</v>
      </c>
      <c r="C11" s="203"/>
      <c r="D11" s="179">
        <v>350</v>
      </c>
      <c r="E11" s="204">
        <f t="shared" si="2"/>
        <v>0</v>
      </c>
      <c r="F11" s="287">
        <v>0</v>
      </c>
      <c r="G11" s="169">
        <f t="shared" si="0"/>
        <v>0</v>
      </c>
      <c r="H11" s="276">
        <f>PRODUCT(D11,1-G11)</f>
        <v>350</v>
      </c>
      <c r="I11" s="152">
        <f t="shared" si="3"/>
        <v>0</v>
      </c>
      <c r="J11" s="129"/>
      <c r="K11" s="132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</row>
    <row r="12" spans="1:29" s="62" customFormat="1" ht="105.6" customHeight="1">
      <c r="A12" s="206">
        <v>201</v>
      </c>
      <c r="B12" s="202" t="s">
        <v>407</v>
      </c>
      <c r="C12" s="206"/>
      <c r="D12" s="207">
        <v>40</v>
      </c>
      <c r="E12" s="209">
        <f t="shared" si="2"/>
        <v>0</v>
      </c>
      <c r="F12" s="287">
        <v>0</v>
      </c>
      <c r="G12" s="169">
        <f t="shared" si="0"/>
        <v>0</v>
      </c>
      <c r="H12" s="277">
        <f>PRODUCT(D12,1-G12)</f>
        <v>40</v>
      </c>
      <c r="I12" s="170">
        <f t="shared" si="3"/>
        <v>0</v>
      </c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</row>
    <row r="13" spans="1:29" ht="84" customHeight="1">
      <c r="A13" s="201">
        <v>2031</v>
      </c>
      <c r="B13" s="208" t="s">
        <v>408</v>
      </c>
      <c r="C13" s="203"/>
      <c r="D13" s="179">
        <v>80</v>
      </c>
      <c r="E13" s="204">
        <f t="shared" si="2"/>
        <v>0</v>
      </c>
      <c r="F13" s="287">
        <v>0</v>
      </c>
      <c r="G13" s="169">
        <f t="shared" si="0"/>
        <v>0</v>
      </c>
      <c r="H13" s="276">
        <f t="shared" si="1"/>
        <v>80</v>
      </c>
      <c r="I13" s="152">
        <f t="shared" si="3"/>
        <v>0</v>
      </c>
      <c r="J13" s="129"/>
      <c r="K13" s="132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</row>
    <row r="14" spans="1:29" ht="85.2" customHeight="1">
      <c r="A14" s="201">
        <v>2032</v>
      </c>
      <c r="B14" s="208" t="s">
        <v>409</v>
      </c>
      <c r="C14" s="203"/>
      <c r="D14" s="179">
        <v>50</v>
      </c>
      <c r="E14" s="204">
        <f t="shared" si="2"/>
        <v>0</v>
      </c>
      <c r="F14" s="287">
        <v>0</v>
      </c>
      <c r="G14" s="169">
        <f t="shared" si="0"/>
        <v>0</v>
      </c>
      <c r="H14" s="276">
        <f t="shared" si="1"/>
        <v>50</v>
      </c>
      <c r="I14" s="152">
        <f t="shared" si="3"/>
        <v>0</v>
      </c>
      <c r="J14" s="129"/>
      <c r="K14" s="132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</row>
    <row r="15" spans="1:29" ht="84" customHeight="1">
      <c r="A15" s="201">
        <v>2034</v>
      </c>
      <c r="B15" s="208" t="s">
        <v>410</v>
      </c>
      <c r="C15" s="203"/>
      <c r="D15" s="179">
        <v>60</v>
      </c>
      <c r="E15" s="204">
        <f t="shared" si="2"/>
        <v>0</v>
      </c>
      <c r="F15" s="288">
        <v>0</v>
      </c>
      <c r="G15" s="169">
        <f t="shared" si="0"/>
        <v>0</v>
      </c>
      <c r="H15" s="152">
        <f t="shared" si="1"/>
        <v>60</v>
      </c>
      <c r="I15" s="152">
        <f t="shared" si="3"/>
        <v>0</v>
      </c>
      <c r="J15" s="129"/>
      <c r="K15" s="132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</row>
    <row r="16" spans="1:29" ht="88.95" customHeight="1">
      <c r="A16" s="201">
        <v>2097</v>
      </c>
      <c r="B16" s="202" t="s">
        <v>411</v>
      </c>
      <c r="C16" s="203"/>
      <c r="D16" s="179">
        <v>120</v>
      </c>
      <c r="E16" s="204">
        <f t="shared" si="2"/>
        <v>0</v>
      </c>
      <c r="F16" s="288">
        <v>0</v>
      </c>
      <c r="G16" s="169">
        <f t="shared" si="0"/>
        <v>0</v>
      </c>
      <c r="H16" s="152">
        <f>PRODUCT(D16,1-G16)</f>
        <v>120</v>
      </c>
      <c r="I16" s="152">
        <f t="shared" si="3"/>
        <v>0</v>
      </c>
      <c r="J16" s="129"/>
      <c r="K16" s="132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</row>
    <row r="17" spans="1:28" s="62" customFormat="1" ht="80.400000000000006" customHeight="1">
      <c r="A17" s="205">
        <v>2094</v>
      </c>
      <c r="B17" s="202" t="s">
        <v>412</v>
      </c>
      <c r="C17" s="206"/>
      <c r="D17" s="207">
        <v>199</v>
      </c>
      <c r="E17" s="209">
        <f t="shared" si="2"/>
        <v>0</v>
      </c>
      <c r="F17" s="288">
        <v>0</v>
      </c>
      <c r="G17" s="169">
        <f t="shared" si="0"/>
        <v>0</v>
      </c>
      <c r="H17" s="170">
        <f>PRODUCT(D17,1-G17)</f>
        <v>199</v>
      </c>
      <c r="I17" s="170">
        <f t="shared" si="3"/>
        <v>0</v>
      </c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</row>
    <row r="18" spans="1:28" ht="70.95" customHeight="1">
      <c r="A18" s="201">
        <v>2041</v>
      </c>
      <c r="B18" s="202" t="s">
        <v>413</v>
      </c>
      <c r="C18" s="203"/>
      <c r="D18" s="179">
        <v>65</v>
      </c>
      <c r="E18" s="204">
        <f t="shared" si="2"/>
        <v>0</v>
      </c>
      <c r="F18" s="288">
        <v>0</v>
      </c>
      <c r="G18" s="169">
        <f t="shared" si="0"/>
        <v>0</v>
      </c>
      <c r="H18" s="152">
        <f t="shared" si="1"/>
        <v>65</v>
      </c>
      <c r="I18" s="152">
        <f t="shared" si="3"/>
        <v>0</v>
      </c>
      <c r="J18" s="129"/>
      <c r="K18" s="132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</row>
    <row r="19" spans="1:28" ht="105" customHeight="1">
      <c r="A19" s="201">
        <v>2070</v>
      </c>
      <c r="B19" s="202" t="s">
        <v>414</v>
      </c>
      <c r="C19" s="203"/>
      <c r="D19" s="179">
        <v>500</v>
      </c>
      <c r="E19" s="204">
        <f t="shared" si="2"/>
        <v>0</v>
      </c>
      <c r="F19" s="288">
        <v>0</v>
      </c>
      <c r="G19" s="169">
        <f t="shared" si="0"/>
        <v>0</v>
      </c>
      <c r="H19" s="152">
        <f t="shared" si="1"/>
        <v>500</v>
      </c>
      <c r="I19" s="152">
        <f t="shared" si="3"/>
        <v>0</v>
      </c>
      <c r="J19" s="129"/>
      <c r="K19" s="132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</row>
    <row r="20" spans="1:28" s="62" customFormat="1" ht="80.400000000000006" customHeight="1">
      <c r="A20" s="206">
        <v>704</v>
      </c>
      <c r="B20" s="202" t="s">
        <v>415</v>
      </c>
      <c r="C20" s="206"/>
      <c r="D20" s="207">
        <v>750</v>
      </c>
      <c r="E20" s="209">
        <f>D20*F20</f>
        <v>0</v>
      </c>
      <c r="F20" s="288">
        <v>0</v>
      </c>
      <c r="G20" s="169">
        <f t="shared" si="0"/>
        <v>0</v>
      </c>
      <c r="H20" s="170">
        <f t="shared" ref="H20:H51" si="4">PRODUCT(D20,1-G20)</f>
        <v>750</v>
      </c>
      <c r="I20" s="170">
        <f>H20*F20</f>
        <v>0</v>
      </c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</row>
    <row r="21" spans="1:28" s="62" customFormat="1" ht="81.599999999999994" customHeight="1">
      <c r="A21" s="206" t="s">
        <v>416</v>
      </c>
      <c r="B21" s="202" t="s">
        <v>417</v>
      </c>
      <c r="C21" s="206"/>
      <c r="D21" s="207">
        <v>750</v>
      </c>
      <c r="E21" s="209">
        <f t="shared" ref="E21:E70" si="5">D21*F21</f>
        <v>0</v>
      </c>
      <c r="F21" s="288">
        <v>0</v>
      </c>
      <c r="G21" s="169">
        <f t="shared" si="0"/>
        <v>0</v>
      </c>
      <c r="H21" s="170">
        <f t="shared" si="4"/>
        <v>750</v>
      </c>
      <c r="I21" s="170">
        <f t="shared" ref="I21:I70" si="6">H21*F21</f>
        <v>0</v>
      </c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</row>
    <row r="22" spans="1:28" s="62" customFormat="1" ht="92.4" customHeight="1">
      <c r="A22" s="206" t="s">
        <v>418</v>
      </c>
      <c r="B22" s="202" t="s">
        <v>419</v>
      </c>
      <c r="C22" s="206"/>
      <c r="D22" s="207">
        <v>1099</v>
      </c>
      <c r="E22" s="209">
        <f t="shared" si="5"/>
        <v>0</v>
      </c>
      <c r="F22" s="288">
        <v>0</v>
      </c>
      <c r="G22" s="169">
        <f t="shared" si="0"/>
        <v>0</v>
      </c>
      <c r="H22" s="170">
        <f t="shared" si="4"/>
        <v>1099</v>
      </c>
      <c r="I22" s="170">
        <f t="shared" si="6"/>
        <v>0</v>
      </c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</row>
    <row r="23" spans="1:28" s="62" customFormat="1" ht="81.599999999999994" customHeight="1">
      <c r="A23" s="206" t="s">
        <v>420</v>
      </c>
      <c r="B23" s="202" t="s">
        <v>421</v>
      </c>
      <c r="C23" s="206"/>
      <c r="D23" s="207">
        <v>1599</v>
      </c>
      <c r="E23" s="209">
        <f t="shared" si="5"/>
        <v>0</v>
      </c>
      <c r="F23" s="288">
        <v>0</v>
      </c>
      <c r="G23" s="169">
        <f t="shared" si="0"/>
        <v>0</v>
      </c>
      <c r="H23" s="170">
        <f t="shared" si="4"/>
        <v>1599</v>
      </c>
      <c r="I23" s="170">
        <f t="shared" si="6"/>
        <v>0</v>
      </c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</row>
    <row r="24" spans="1:28" s="62" customFormat="1" ht="105" customHeight="1">
      <c r="A24" s="206" t="s">
        <v>422</v>
      </c>
      <c r="B24" s="202" t="s">
        <v>423</v>
      </c>
      <c r="C24" s="210"/>
      <c r="D24" s="207">
        <v>1099</v>
      </c>
      <c r="E24" s="209">
        <f t="shared" si="5"/>
        <v>0</v>
      </c>
      <c r="F24" s="288">
        <v>0</v>
      </c>
      <c r="G24" s="169">
        <f t="shared" si="0"/>
        <v>0</v>
      </c>
      <c r="H24" s="170">
        <f t="shared" si="4"/>
        <v>1099</v>
      </c>
      <c r="I24" s="170">
        <f t="shared" si="6"/>
        <v>0</v>
      </c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</row>
    <row r="25" spans="1:28" s="62" customFormat="1" ht="81" customHeight="1">
      <c r="A25" s="206" t="s">
        <v>425</v>
      </c>
      <c r="B25" s="202" t="s">
        <v>426</v>
      </c>
      <c r="C25" s="206"/>
      <c r="D25" s="207">
        <v>750</v>
      </c>
      <c r="E25" s="209">
        <f t="shared" si="5"/>
        <v>0</v>
      </c>
      <c r="F25" s="288">
        <v>0</v>
      </c>
      <c r="G25" s="169">
        <f t="shared" si="0"/>
        <v>0</v>
      </c>
      <c r="H25" s="170">
        <f t="shared" si="4"/>
        <v>750</v>
      </c>
      <c r="I25" s="170">
        <f t="shared" si="6"/>
        <v>0</v>
      </c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</row>
    <row r="26" spans="1:28" s="62" customFormat="1" ht="77.400000000000006" customHeight="1">
      <c r="A26" s="206" t="s">
        <v>427</v>
      </c>
      <c r="B26" s="202" t="s">
        <v>428</v>
      </c>
      <c r="C26" s="206"/>
      <c r="D26" s="207">
        <v>4499</v>
      </c>
      <c r="E26" s="209">
        <f t="shared" si="5"/>
        <v>0</v>
      </c>
      <c r="F26" s="288">
        <v>0</v>
      </c>
      <c r="G26" s="169">
        <f t="shared" si="0"/>
        <v>0</v>
      </c>
      <c r="H26" s="170">
        <f t="shared" si="4"/>
        <v>4499</v>
      </c>
      <c r="I26" s="170">
        <f t="shared" si="6"/>
        <v>0</v>
      </c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</row>
    <row r="27" spans="1:28" s="62" customFormat="1" ht="105" customHeight="1">
      <c r="A27" s="206" t="s">
        <v>429</v>
      </c>
      <c r="B27" s="202" t="s">
        <v>430</v>
      </c>
      <c r="C27" s="210"/>
      <c r="D27" s="207">
        <v>4499</v>
      </c>
      <c r="E27" s="209">
        <f t="shared" si="5"/>
        <v>0</v>
      </c>
      <c r="F27" s="288">
        <v>0</v>
      </c>
      <c r="G27" s="169">
        <f t="shared" si="0"/>
        <v>0</v>
      </c>
      <c r="H27" s="170">
        <f t="shared" si="4"/>
        <v>4499</v>
      </c>
      <c r="I27" s="170">
        <f t="shared" si="6"/>
        <v>0</v>
      </c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</row>
    <row r="28" spans="1:28" s="62" customFormat="1" ht="81.599999999999994" customHeight="1">
      <c r="A28" s="206" t="s">
        <v>431</v>
      </c>
      <c r="B28" s="202" t="s">
        <v>523</v>
      </c>
      <c r="C28" s="210" t="s">
        <v>424</v>
      </c>
      <c r="D28" s="207">
        <v>4499</v>
      </c>
      <c r="E28" s="209">
        <f t="shared" si="5"/>
        <v>0</v>
      </c>
      <c r="F28" s="288">
        <v>0</v>
      </c>
      <c r="G28" s="169">
        <f t="shared" si="0"/>
        <v>0</v>
      </c>
      <c r="H28" s="170">
        <f t="shared" si="4"/>
        <v>4499</v>
      </c>
      <c r="I28" s="170">
        <f t="shared" si="6"/>
        <v>0</v>
      </c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</row>
    <row r="29" spans="1:28" s="62" customFormat="1" ht="87.6" customHeight="1">
      <c r="A29" s="206" t="s">
        <v>432</v>
      </c>
      <c r="B29" s="202" t="s">
        <v>433</v>
      </c>
      <c r="C29" s="206"/>
      <c r="D29" s="207">
        <v>4499</v>
      </c>
      <c r="E29" s="209">
        <f t="shared" si="5"/>
        <v>0</v>
      </c>
      <c r="F29" s="288">
        <v>0</v>
      </c>
      <c r="G29" s="169">
        <f t="shared" si="0"/>
        <v>0</v>
      </c>
      <c r="H29" s="170">
        <v>4499</v>
      </c>
      <c r="I29" s="170">
        <f t="shared" si="6"/>
        <v>0</v>
      </c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</row>
    <row r="30" spans="1:28" s="62" customFormat="1" ht="105" customHeight="1">
      <c r="A30" s="206">
        <v>105</v>
      </c>
      <c r="B30" s="202" t="s">
        <v>434</v>
      </c>
      <c r="C30" s="206" t="s">
        <v>435</v>
      </c>
      <c r="D30" s="207">
        <v>1399</v>
      </c>
      <c r="E30" s="209">
        <f t="shared" si="5"/>
        <v>0</v>
      </c>
      <c r="F30" s="288">
        <v>0</v>
      </c>
      <c r="G30" s="169">
        <f t="shared" si="0"/>
        <v>0</v>
      </c>
      <c r="H30" s="170">
        <f>PRODUCT(D30,1-G30)</f>
        <v>1399</v>
      </c>
      <c r="I30" s="170">
        <f t="shared" si="6"/>
        <v>0</v>
      </c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</row>
    <row r="31" spans="1:28" s="62" customFormat="1" ht="105" customHeight="1">
      <c r="A31" s="206" t="s">
        <v>436</v>
      </c>
      <c r="B31" s="202" t="s">
        <v>437</v>
      </c>
      <c r="C31" s="206"/>
      <c r="D31" s="207">
        <v>399</v>
      </c>
      <c r="E31" s="209">
        <f t="shared" si="5"/>
        <v>0</v>
      </c>
      <c r="F31" s="288">
        <v>0</v>
      </c>
      <c r="G31" s="169">
        <f t="shared" si="0"/>
        <v>0</v>
      </c>
      <c r="H31" s="170">
        <f t="shared" si="4"/>
        <v>399</v>
      </c>
      <c r="I31" s="170">
        <f t="shared" si="6"/>
        <v>0</v>
      </c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</row>
    <row r="32" spans="1:28" s="62" customFormat="1" ht="76.95" customHeight="1">
      <c r="A32" s="206" t="s">
        <v>438</v>
      </c>
      <c r="B32" s="202" t="s">
        <v>439</v>
      </c>
      <c r="C32" s="206"/>
      <c r="D32" s="207">
        <v>399</v>
      </c>
      <c r="E32" s="209">
        <f t="shared" si="5"/>
        <v>0</v>
      </c>
      <c r="F32" s="288">
        <v>0</v>
      </c>
      <c r="G32" s="169">
        <f t="shared" si="0"/>
        <v>0</v>
      </c>
      <c r="H32" s="170">
        <f t="shared" si="4"/>
        <v>399</v>
      </c>
      <c r="I32" s="170">
        <f t="shared" si="6"/>
        <v>0</v>
      </c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</row>
    <row r="33" spans="1:28" s="62" customFormat="1" ht="94.95" customHeight="1">
      <c r="A33" s="206" t="s">
        <v>440</v>
      </c>
      <c r="B33" s="202" t="s">
        <v>441</v>
      </c>
      <c r="C33" s="206"/>
      <c r="D33" s="207">
        <v>399</v>
      </c>
      <c r="E33" s="209">
        <f t="shared" si="5"/>
        <v>0</v>
      </c>
      <c r="F33" s="288">
        <v>0</v>
      </c>
      <c r="G33" s="169">
        <f t="shared" si="0"/>
        <v>0</v>
      </c>
      <c r="H33" s="170">
        <f t="shared" si="4"/>
        <v>399</v>
      </c>
      <c r="I33" s="170">
        <f t="shared" si="6"/>
        <v>0</v>
      </c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</row>
    <row r="34" spans="1:28" s="62" customFormat="1" ht="74.400000000000006" customHeight="1">
      <c r="A34" s="206" t="s">
        <v>442</v>
      </c>
      <c r="B34" s="202" t="s">
        <v>443</v>
      </c>
      <c r="C34" s="206"/>
      <c r="D34" s="207">
        <v>2099</v>
      </c>
      <c r="E34" s="209">
        <f t="shared" si="5"/>
        <v>0</v>
      </c>
      <c r="F34" s="288">
        <v>0</v>
      </c>
      <c r="G34" s="169">
        <f t="shared" si="0"/>
        <v>0</v>
      </c>
      <c r="H34" s="170">
        <f t="shared" si="4"/>
        <v>2099</v>
      </c>
      <c r="I34" s="170">
        <f t="shared" si="6"/>
        <v>0</v>
      </c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</row>
    <row r="35" spans="1:28" s="62" customFormat="1" ht="81.599999999999994" customHeight="1">
      <c r="A35" s="206">
        <v>501</v>
      </c>
      <c r="B35" s="202" t="s">
        <v>444</v>
      </c>
      <c r="C35" s="206"/>
      <c r="D35" s="207">
        <v>3999</v>
      </c>
      <c r="E35" s="209">
        <f t="shared" si="5"/>
        <v>0</v>
      </c>
      <c r="F35" s="288">
        <v>0</v>
      </c>
      <c r="G35" s="169">
        <f t="shared" si="0"/>
        <v>0</v>
      </c>
      <c r="H35" s="170">
        <f t="shared" si="4"/>
        <v>3999</v>
      </c>
      <c r="I35" s="170">
        <f t="shared" si="6"/>
        <v>0</v>
      </c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</row>
    <row r="36" spans="1:28" s="62" customFormat="1" ht="73.2" customHeight="1">
      <c r="A36" s="206" t="s">
        <v>445</v>
      </c>
      <c r="B36" s="202" t="s">
        <v>446</v>
      </c>
      <c r="C36" s="206"/>
      <c r="D36" s="207">
        <v>699</v>
      </c>
      <c r="E36" s="209">
        <f t="shared" si="5"/>
        <v>0</v>
      </c>
      <c r="F36" s="288">
        <v>0</v>
      </c>
      <c r="G36" s="169">
        <f t="shared" si="0"/>
        <v>0</v>
      </c>
      <c r="H36" s="170">
        <f>PRODUCT(D36,1-G36)</f>
        <v>699</v>
      </c>
      <c r="I36" s="170">
        <f t="shared" si="6"/>
        <v>0</v>
      </c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</row>
    <row r="37" spans="1:28" s="62" customFormat="1" ht="71.400000000000006" customHeight="1">
      <c r="A37" s="206" t="s">
        <v>447</v>
      </c>
      <c r="B37" s="202" t="s">
        <v>448</v>
      </c>
      <c r="C37" s="206"/>
      <c r="D37" s="207">
        <v>699</v>
      </c>
      <c r="E37" s="209">
        <f t="shared" si="5"/>
        <v>0</v>
      </c>
      <c r="F37" s="288">
        <v>0</v>
      </c>
      <c r="G37" s="169">
        <f t="shared" si="0"/>
        <v>0</v>
      </c>
      <c r="H37" s="170">
        <f>PRODUCT(D37,1-G37)</f>
        <v>699</v>
      </c>
      <c r="I37" s="170">
        <f t="shared" si="6"/>
        <v>0</v>
      </c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</row>
    <row r="38" spans="1:28" s="62" customFormat="1" ht="57" customHeight="1">
      <c r="A38" s="206" t="s">
        <v>449</v>
      </c>
      <c r="B38" s="202" t="s">
        <v>450</v>
      </c>
      <c r="C38" s="206"/>
      <c r="D38" s="207">
        <v>499</v>
      </c>
      <c r="E38" s="209">
        <f t="shared" si="5"/>
        <v>0</v>
      </c>
      <c r="F38" s="288">
        <v>0</v>
      </c>
      <c r="G38" s="169">
        <f t="shared" si="0"/>
        <v>0</v>
      </c>
      <c r="H38" s="170">
        <f>PRODUCT(D38,1-G38)</f>
        <v>499</v>
      </c>
      <c r="I38" s="170">
        <f t="shared" si="6"/>
        <v>0</v>
      </c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</row>
    <row r="39" spans="1:28" s="62" customFormat="1" ht="85.2" customHeight="1">
      <c r="A39" s="206" t="s">
        <v>451</v>
      </c>
      <c r="B39" s="202" t="s">
        <v>452</v>
      </c>
      <c r="C39" s="206"/>
      <c r="D39" s="207">
        <v>1399</v>
      </c>
      <c r="E39" s="204">
        <f t="shared" si="5"/>
        <v>0</v>
      </c>
      <c r="F39" s="288">
        <v>0</v>
      </c>
      <c r="G39" s="151">
        <f t="shared" si="0"/>
        <v>0</v>
      </c>
      <c r="H39" s="170">
        <f t="shared" si="4"/>
        <v>1399</v>
      </c>
      <c r="I39" s="152">
        <f t="shared" si="6"/>
        <v>0</v>
      </c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</row>
    <row r="40" spans="1:28" s="62" customFormat="1" ht="57.6" customHeight="1">
      <c r="A40" s="206" t="s">
        <v>453</v>
      </c>
      <c r="B40" s="202" t="s">
        <v>454</v>
      </c>
      <c r="C40" s="206"/>
      <c r="D40" s="207">
        <v>699</v>
      </c>
      <c r="E40" s="204">
        <f t="shared" si="5"/>
        <v>0</v>
      </c>
      <c r="F40" s="288">
        <v>0</v>
      </c>
      <c r="G40" s="151">
        <f t="shared" si="0"/>
        <v>0</v>
      </c>
      <c r="H40" s="170">
        <f t="shared" si="4"/>
        <v>699</v>
      </c>
      <c r="I40" s="152">
        <f t="shared" si="6"/>
        <v>0</v>
      </c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</row>
    <row r="41" spans="1:28" s="62" customFormat="1" ht="73.2" customHeight="1">
      <c r="A41" s="206">
        <v>502</v>
      </c>
      <c r="B41" s="202" t="s">
        <v>455</v>
      </c>
      <c r="C41" s="206"/>
      <c r="D41" s="207">
        <v>2599</v>
      </c>
      <c r="E41" s="204">
        <f t="shared" si="5"/>
        <v>0</v>
      </c>
      <c r="F41" s="288">
        <v>0</v>
      </c>
      <c r="G41" s="151">
        <f t="shared" si="0"/>
        <v>0</v>
      </c>
      <c r="H41" s="170">
        <f t="shared" si="4"/>
        <v>2599</v>
      </c>
      <c r="I41" s="152">
        <f t="shared" si="6"/>
        <v>0</v>
      </c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</row>
    <row r="42" spans="1:28" s="62" customFormat="1" ht="68.400000000000006" customHeight="1">
      <c r="A42" s="206">
        <v>503</v>
      </c>
      <c r="B42" s="202" t="s">
        <v>456</v>
      </c>
      <c r="C42" s="206" t="s">
        <v>457</v>
      </c>
      <c r="D42" s="207">
        <v>2299</v>
      </c>
      <c r="E42" s="204">
        <f t="shared" si="5"/>
        <v>0</v>
      </c>
      <c r="F42" s="288">
        <v>0</v>
      </c>
      <c r="G42" s="151">
        <f t="shared" si="0"/>
        <v>0</v>
      </c>
      <c r="H42" s="170">
        <f t="shared" si="4"/>
        <v>2299</v>
      </c>
      <c r="I42" s="152">
        <f t="shared" si="6"/>
        <v>0</v>
      </c>
      <c r="J42" s="132"/>
      <c r="K42" s="132"/>
      <c r="L42" s="129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</row>
    <row r="43" spans="1:28" s="62" customFormat="1" ht="49.2" customHeight="1">
      <c r="A43" s="206" t="s">
        <v>458</v>
      </c>
      <c r="B43" s="202" t="s">
        <v>459</v>
      </c>
      <c r="C43" s="206"/>
      <c r="D43" s="207">
        <v>799</v>
      </c>
      <c r="E43" s="204">
        <f t="shared" si="5"/>
        <v>0</v>
      </c>
      <c r="F43" s="288">
        <v>0</v>
      </c>
      <c r="G43" s="151">
        <f t="shared" si="0"/>
        <v>0</v>
      </c>
      <c r="H43" s="170">
        <f>PRODUCT(D43,1-G43)</f>
        <v>799</v>
      </c>
      <c r="I43" s="152">
        <f t="shared" si="6"/>
        <v>0</v>
      </c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</row>
    <row r="44" spans="1:28" s="62" customFormat="1" ht="57" customHeight="1">
      <c r="A44" s="206" t="s">
        <v>460</v>
      </c>
      <c r="B44" s="202" t="s">
        <v>461</v>
      </c>
      <c r="C44" s="206" t="s">
        <v>462</v>
      </c>
      <c r="D44" s="207">
        <v>80</v>
      </c>
      <c r="E44" s="204">
        <f t="shared" si="5"/>
        <v>0</v>
      </c>
      <c r="F44" s="288">
        <v>0</v>
      </c>
      <c r="G44" s="151">
        <f t="shared" si="0"/>
        <v>0</v>
      </c>
      <c r="H44" s="170">
        <v>80</v>
      </c>
      <c r="I44" s="152">
        <f t="shared" si="6"/>
        <v>0</v>
      </c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</row>
    <row r="45" spans="1:28" s="62" customFormat="1" ht="55.2" customHeight="1">
      <c r="A45" s="206" t="s">
        <v>463</v>
      </c>
      <c r="B45" s="202" t="s">
        <v>464</v>
      </c>
      <c r="C45" s="206" t="s">
        <v>462</v>
      </c>
      <c r="D45" s="207">
        <v>80</v>
      </c>
      <c r="E45" s="204">
        <f t="shared" si="5"/>
        <v>0</v>
      </c>
      <c r="F45" s="288">
        <v>0</v>
      </c>
      <c r="G45" s="151">
        <f t="shared" si="0"/>
        <v>0</v>
      </c>
      <c r="H45" s="170">
        <v>80</v>
      </c>
      <c r="I45" s="152">
        <f t="shared" si="6"/>
        <v>0</v>
      </c>
      <c r="J45" s="132"/>
      <c r="K45" s="132"/>
      <c r="L45" s="132"/>
      <c r="M45" s="129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</row>
    <row r="46" spans="1:28" s="62" customFormat="1" ht="57.6" customHeight="1">
      <c r="A46" s="206" t="s">
        <v>465</v>
      </c>
      <c r="B46" s="202" t="s">
        <v>466</v>
      </c>
      <c r="C46" s="206" t="s">
        <v>467</v>
      </c>
      <c r="D46" s="207">
        <v>799</v>
      </c>
      <c r="E46" s="204">
        <f t="shared" si="5"/>
        <v>0</v>
      </c>
      <c r="F46" s="288">
        <v>0</v>
      </c>
      <c r="G46" s="151">
        <f t="shared" si="0"/>
        <v>0</v>
      </c>
      <c r="H46" s="170">
        <v>799</v>
      </c>
      <c r="I46" s="152">
        <f t="shared" si="6"/>
        <v>0</v>
      </c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</row>
    <row r="47" spans="1:28" s="62" customFormat="1" ht="61.2" customHeight="1">
      <c r="A47" s="206">
        <v>404</v>
      </c>
      <c r="B47" s="202" t="s">
        <v>468</v>
      </c>
      <c r="C47" s="206" t="s">
        <v>467</v>
      </c>
      <c r="D47" s="207">
        <v>799</v>
      </c>
      <c r="E47" s="204">
        <f t="shared" si="5"/>
        <v>0</v>
      </c>
      <c r="F47" s="288">
        <v>0</v>
      </c>
      <c r="G47" s="151">
        <f t="shared" si="0"/>
        <v>0</v>
      </c>
      <c r="H47" s="170">
        <v>799</v>
      </c>
      <c r="I47" s="152">
        <f t="shared" si="6"/>
        <v>0</v>
      </c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</row>
    <row r="48" spans="1:28" s="62" customFormat="1" ht="64.95" customHeight="1">
      <c r="A48" s="206" t="s">
        <v>469</v>
      </c>
      <c r="B48" s="202" t="s">
        <v>470</v>
      </c>
      <c r="C48" s="206" t="s">
        <v>471</v>
      </c>
      <c r="D48" s="207">
        <v>799</v>
      </c>
      <c r="E48" s="204">
        <f t="shared" si="5"/>
        <v>0</v>
      </c>
      <c r="F48" s="288">
        <v>0</v>
      </c>
      <c r="G48" s="151">
        <f t="shared" si="0"/>
        <v>0</v>
      </c>
      <c r="H48" s="170">
        <v>799</v>
      </c>
      <c r="I48" s="152">
        <f t="shared" si="6"/>
        <v>0</v>
      </c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</row>
    <row r="49" spans="1:28" s="62" customFormat="1" ht="44.4" customHeight="1">
      <c r="A49" s="206" t="s">
        <v>472</v>
      </c>
      <c r="B49" s="202" t="s">
        <v>473</v>
      </c>
      <c r="C49" s="206" t="s">
        <v>474</v>
      </c>
      <c r="D49" s="207">
        <v>899</v>
      </c>
      <c r="E49" s="209">
        <f t="shared" si="5"/>
        <v>0</v>
      </c>
      <c r="F49" s="288">
        <v>0</v>
      </c>
      <c r="G49" s="169">
        <f t="shared" si="0"/>
        <v>0</v>
      </c>
      <c r="H49" s="170">
        <f t="shared" si="4"/>
        <v>899</v>
      </c>
      <c r="I49" s="170">
        <f t="shared" si="6"/>
        <v>0</v>
      </c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</row>
    <row r="50" spans="1:28" s="62" customFormat="1" ht="40.950000000000003" customHeight="1">
      <c r="A50" s="216" t="s">
        <v>475</v>
      </c>
      <c r="B50" s="202" t="s">
        <v>476</v>
      </c>
      <c r="C50" s="206" t="s">
        <v>477</v>
      </c>
      <c r="D50" s="207">
        <v>899</v>
      </c>
      <c r="E50" s="209">
        <f t="shared" si="5"/>
        <v>0</v>
      </c>
      <c r="F50" s="288">
        <v>0</v>
      </c>
      <c r="G50" s="169">
        <f t="shared" si="0"/>
        <v>0</v>
      </c>
      <c r="H50" s="170">
        <f t="shared" si="4"/>
        <v>899</v>
      </c>
      <c r="I50" s="170">
        <f t="shared" si="6"/>
        <v>0</v>
      </c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</row>
    <row r="51" spans="1:28" s="62" customFormat="1" ht="45" customHeight="1">
      <c r="A51" s="216" t="s">
        <v>478</v>
      </c>
      <c r="B51" s="202" t="s">
        <v>479</v>
      </c>
      <c r="C51" s="206" t="s">
        <v>480</v>
      </c>
      <c r="D51" s="207">
        <v>899</v>
      </c>
      <c r="E51" s="209">
        <f t="shared" si="5"/>
        <v>0</v>
      </c>
      <c r="F51" s="288">
        <v>0</v>
      </c>
      <c r="G51" s="169">
        <f t="shared" si="0"/>
        <v>0</v>
      </c>
      <c r="H51" s="170">
        <f t="shared" si="4"/>
        <v>899</v>
      </c>
      <c r="I51" s="170">
        <f t="shared" si="6"/>
        <v>0</v>
      </c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</row>
    <row r="52" spans="1:28" s="62" customFormat="1" ht="40.950000000000003" customHeight="1">
      <c r="A52" s="206" t="s">
        <v>481</v>
      </c>
      <c r="B52" s="202" t="s">
        <v>482</v>
      </c>
      <c r="C52" s="206" t="s">
        <v>483</v>
      </c>
      <c r="D52" s="207">
        <v>899</v>
      </c>
      <c r="E52" s="209">
        <f t="shared" si="5"/>
        <v>0</v>
      </c>
      <c r="F52" s="288">
        <v>0</v>
      </c>
      <c r="G52" s="169">
        <f t="shared" si="0"/>
        <v>0</v>
      </c>
      <c r="H52" s="170">
        <f>PRODUCT(D52,1-G52)</f>
        <v>899</v>
      </c>
      <c r="I52" s="170">
        <f t="shared" si="6"/>
        <v>0</v>
      </c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</row>
    <row r="53" spans="1:28" s="62" customFormat="1" ht="45.6" customHeight="1">
      <c r="A53" s="206" t="s">
        <v>484</v>
      </c>
      <c r="B53" s="202" t="s">
        <v>485</v>
      </c>
      <c r="C53" s="206" t="s">
        <v>486</v>
      </c>
      <c r="D53" s="207">
        <v>899</v>
      </c>
      <c r="E53" s="209">
        <f t="shared" si="5"/>
        <v>0</v>
      </c>
      <c r="F53" s="288">
        <v>0</v>
      </c>
      <c r="G53" s="169">
        <f t="shared" si="0"/>
        <v>0</v>
      </c>
      <c r="H53" s="170">
        <f>PRODUCT(D53,1-G53)</f>
        <v>899</v>
      </c>
      <c r="I53" s="170">
        <f t="shared" si="6"/>
        <v>0</v>
      </c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</row>
    <row r="54" spans="1:28" s="62" customFormat="1" ht="37.200000000000003" customHeight="1">
      <c r="A54" s="206" t="s">
        <v>487</v>
      </c>
      <c r="B54" s="202" t="s">
        <v>488</v>
      </c>
      <c r="C54" s="206" t="s">
        <v>489</v>
      </c>
      <c r="D54" s="207">
        <v>899</v>
      </c>
      <c r="E54" s="209">
        <f t="shared" si="5"/>
        <v>0</v>
      </c>
      <c r="F54" s="288">
        <v>0</v>
      </c>
      <c r="G54" s="169">
        <f t="shared" si="0"/>
        <v>0</v>
      </c>
      <c r="H54" s="170">
        <f>PRODUCT(D54,1-G54)</f>
        <v>899</v>
      </c>
      <c r="I54" s="170">
        <f t="shared" si="6"/>
        <v>0</v>
      </c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</row>
    <row r="55" spans="1:28" s="62" customFormat="1" ht="44.4" customHeight="1">
      <c r="A55" s="206" t="s">
        <v>490</v>
      </c>
      <c r="B55" s="202" t="s">
        <v>491</v>
      </c>
      <c r="C55" s="206" t="s">
        <v>492</v>
      </c>
      <c r="D55" s="207">
        <v>999</v>
      </c>
      <c r="E55" s="209">
        <f t="shared" si="5"/>
        <v>0</v>
      </c>
      <c r="F55" s="288">
        <v>0</v>
      </c>
      <c r="G55" s="169">
        <f t="shared" si="0"/>
        <v>0</v>
      </c>
      <c r="H55" s="170">
        <f t="shared" ref="H55:H69" si="7">PRODUCT(D55,1-G55)</f>
        <v>999</v>
      </c>
      <c r="I55" s="170">
        <f t="shared" si="6"/>
        <v>0</v>
      </c>
    </row>
    <row r="56" spans="1:28" s="62" customFormat="1" ht="40.950000000000003" customHeight="1">
      <c r="A56" s="206" t="s">
        <v>493</v>
      </c>
      <c r="B56" s="202" t="s">
        <v>494</v>
      </c>
      <c r="C56" s="206" t="s">
        <v>495</v>
      </c>
      <c r="D56" s="207">
        <v>999</v>
      </c>
      <c r="E56" s="209">
        <f t="shared" si="5"/>
        <v>0</v>
      </c>
      <c r="F56" s="288">
        <v>0</v>
      </c>
      <c r="G56" s="169">
        <f t="shared" si="0"/>
        <v>0</v>
      </c>
      <c r="H56" s="170">
        <f t="shared" si="7"/>
        <v>999</v>
      </c>
      <c r="I56" s="170">
        <f t="shared" si="6"/>
        <v>0</v>
      </c>
    </row>
    <row r="57" spans="1:28" s="62" customFormat="1" ht="37.200000000000003" customHeight="1">
      <c r="A57" s="206" t="s">
        <v>496</v>
      </c>
      <c r="B57" s="202" t="s">
        <v>497</v>
      </c>
      <c r="C57" s="206" t="s">
        <v>498</v>
      </c>
      <c r="D57" s="207">
        <v>999</v>
      </c>
      <c r="E57" s="209">
        <f t="shared" si="5"/>
        <v>0</v>
      </c>
      <c r="F57" s="288">
        <v>0</v>
      </c>
      <c r="G57" s="169">
        <f t="shared" si="0"/>
        <v>0</v>
      </c>
      <c r="H57" s="170">
        <f t="shared" si="7"/>
        <v>999</v>
      </c>
      <c r="I57" s="170">
        <f t="shared" si="6"/>
        <v>0</v>
      </c>
    </row>
    <row r="58" spans="1:28" s="62" customFormat="1" ht="41.4" customHeight="1">
      <c r="A58" s="206" t="s">
        <v>499</v>
      </c>
      <c r="B58" s="202" t="s">
        <v>500</v>
      </c>
      <c r="C58" s="206" t="s">
        <v>501</v>
      </c>
      <c r="D58" s="207">
        <v>999</v>
      </c>
      <c r="E58" s="209">
        <f t="shared" si="5"/>
        <v>0</v>
      </c>
      <c r="F58" s="288">
        <v>0</v>
      </c>
      <c r="G58" s="169">
        <f t="shared" si="0"/>
        <v>0</v>
      </c>
      <c r="H58" s="170">
        <f t="shared" si="7"/>
        <v>999</v>
      </c>
      <c r="I58" s="170">
        <f t="shared" si="6"/>
        <v>0</v>
      </c>
    </row>
    <row r="59" spans="1:28" s="62" customFormat="1" ht="39.6" customHeight="1">
      <c r="A59" s="206" t="s">
        <v>502</v>
      </c>
      <c r="B59" s="202" t="s">
        <v>503</v>
      </c>
      <c r="C59" s="206" t="s">
        <v>504</v>
      </c>
      <c r="D59" s="207">
        <v>999</v>
      </c>
      <c r="E59" s="209">
        <f t="shared" si="5"/>
        <v>0</v>
      </c>
      <c r="F59" s="288">
        <v>0</v>
      </c>
      <c r="G59" s="169">
        <f t="shared" si="0"/>
        <v>0</v>
      </c>
      <c r="H59" s="170">
        <f t="shared" si="7"/>
        <v>999</v>
      </c>
      <c r="I59" s="170">
        <f t="shared" si="6"/>
        <v>0</v>
      </c>
    </row>
    <row r="60" spans="1:28" s="62" customFormat="1" ht="46.95" customHeight="1">
      <c r="A60" s="206">
        <v>436</v>
      </c>
      <c r="B60" s="202" t="s">
        <v>505</v>
      </c>
      <c r="C60" s="206"/>
      <c r="D60" s="207">
        <v>1399</v>
      </c>
      <c r="E60" s="209">
        <f t="shared" si="5"/>
        <v>0</v>
      </c>
      <c r="F60" s="288">
        <v>0</v>
      </c>
      <c r="G60" s="169">
        <f t="shared" si="0"/>
        <v>0</v>
      </c>
      <c r="H60" s="170">
        <f t="shared" si="7"/>
        <v>1399</v>
      </c>
      <c r="I60" s="170">
        <f t="shared" si="6"/>
        <v>0</v>
      </c>
    </row>
    <row r="61" spans="1:28" s="62" customFormat="1" ht="38.4" customHeight="1">
      <c r="A61" s="206">
        <v>1003</v>
      </c>
      <c r="B61" s="202" t="s">
        <v>506</v>
      </c>
      <c r="C61" s="206"/>
      <c r="D61" s="207">
        <v>399</v>
      </c>
      <c r="E61" s="209">
        <f t="shared" si="5"/>
        <v>0</v>
      </c>
      <c r="F61" s="288">
        <v>0</v>
      </c>
      <c r="G61" s="169">
        <f t="shared" si="0"/>
        <v>0</v>
      </c>
      <c r="H61" s="170">
        <f t="shared" si="7"/>
        <v>399</v>
      </c>
      <c r="I61" s="170">
        <f t="shared" si="6"/>
        <v>0</v>
      </c>
    </row>
    <row r="62" spans="1:28" s="62" customFormat="1" ht="105" customHeight="1">
      <c r="A62" s="206">
        <v>1004</v>
      </c>
      <c r="B62" s="202" t="s">
        <v>507</v>
      </c>
      <c r="C62" s="206"/>
      <c r="D62" s="207">
        <v>9999</v>
      </c>
      <c r="E62" s="209">
        <f t="shared" si="5"/>
        <v>0</v>
      </c>
      <c r="F62" s="288">
        <v>0</v>
      </c>
      <c r="G62" s="169">
        <f t="shared" si="0"/>
        <v>0</v>
      </c>
      <c r="H62" s="170">
        <f t="shared" si="7"/>
        <v>9999</v>
      </c>
      <c r="I62" s="170">
        <f t="shared" si="6"/>
        <v>0</v>
      </c>
    </row>
    <row r="63" spans="1:28" s="62" customFormat="1" ht="33" customHeight="1">
      <c r="A63" s="206" t="s">
        <v>508</v>
      </c>
      <c r="B63" s="202" t="s">
        <v>509</v>
      </c>
      <c r="C63" s="206"/>
      <c r="D63" s="207">
        <v>7999</v>
      </c>
      <c r="E63" s="209">
        <f t="shared" si="5"/>
        <v>0</v>
      </c>
      <c r="F63" s="288">
        <v>0</v>
      </c>
      <c r="G63" s="169">
        <f t="shared" si="0"/>
        <v>0</v>
      </c>
      <c r="H63" s="170">
        <f t="shared" si="7"/>
        <v>7999</v>
      </c>
      <c r="I63" s="170">
        <f t="shared" si="6"/>
        <v>0</v>
      </c>
    </row>
    <row r="64" spans="1:28" s="62" customFormat="1" ht="77.400000000000006" customHeight="1">
      <c r="A64" s="206" t="s">
        <v>510</v>
      </c>
      <c r="B64" s="202" t="s">
        <v>511</v>
      </c>
      <c r="C64" s="206"/>
      <c r="D64" s="207">
        <v>8999</v>
      </c>
      <c r="E64" s="209">
        <f t="shared" si="5"/>
        <v>0</v>
      </c>
      <c r="F64" s="288">
        <v>0</v>
      </c>
      <c r="G64" s="169">
        <f t="shared" si="0"/>
        <v>0</v>
      </c>
      <c r="H64" s="170">
        <f t="shared" si="7"/>
        <v>8999</v>
      </c>
      <c r="I64" s="170">
        <f t="shared" si="6"/>
        <v>0</v>
      </c>
    </row>
    <row r="65" spans="1:11" s="62" customFormat="1" ht="78.599999999999994" customHeight="1">
      <c r="A65" s="206" t="s">
        <v>512</v>
      </c>
      <c r="B65" s="202" t="s">
        <v>513</v>
      </c>
      <c r="C65" s="206"/>
      <c r="D65" s="207">
        <v>16999</v>
      </c>
      <c r="E65" s="204">
        <f t="shared" si="5"/>
        <v>0</v>
      </c>
      <c r="F65" s="288">
        <v>0</v>
      </c>
      <c r="G65" s="151">
        <f t="shared" si="0"/>
        <v>0</v>
      </c>
      <c r="H65" s="170">
        <f t="shared" si="7"/>
        <v>16999</v>
      </c>
      <c r="I65" s="152">
        <f t="shared" si="6"/>
        <v>0</v>
      </c>
    </row>
    <row r="66" spans="1:11" s="62" customFormat="1" ht="93" customHeight="1">
      <c r="A66" s="206" t="s">
        <v>514</v>
      </c>
      <c r="B66" s="202" t="s">
        <v>515</v>
      </c>
      <c r="C66" s="206"/>
      <c r="D66" s="207">
        <v>9999</v>
      </c>
      <c r="E66" s="209">
        <f t="shared" si="5"/>
        <v>0</v>
      </c>
      <c r="F66" s="288">
        <v>0</v>
      </c>
      <c r="G66" s="169">
        <f t="shared" si="0"/>
        <v>0</v>
      </c>
      <c r="H66" s="170">
        <f t="shared" si="7"/>
        <v>9999</v>
      </c>
      <c r="I66" s="170">
        <f t="shared" si="6"/>
        <v>0</v>
      </c>
    </row>
    <row r="67" spans="1:11" s="62" customFormat="1" ht="63.6" customHeight="1">
      <c r="A67" s="206" t="s">
        <v>516</v>
      </c>
      <c r="B67" s="202" t="s">
        <v>517</v>
      </c>
      <c r="C67" s="206"/>
      <c r="D67" s="207">
        <v>14999</v>
      </c>
      <c r="E67" s="209">
        <f t="shared" si="5"/>
        <v>0</v>
      </c>
      <c r="F67" s="288">
        <v>0</v>
      </c>
      <c r="G67" s="169">
        <f t="shared" si="0"/>
        <v>0</v>
      </c>
      <c r="H67" s="170">
        <f t="shared" si="7"/>
        <v>14999</v>
      </c>
      <c r="I67" s="170">
        <f t="shared" si="6"/>
        <v>0</v>
      </c>
    </row>
    <row r="68" spans="1:11" s="62" customFormat="1" ht="75" customHeight="1">
      <c r="A68" s="206" t="s">
        <v>518</v>
      </c>
      <c r="B68" s="202" t="s">
        <v>519</v>
      </c>
      <c r="C68" s="206"/>
      <c r="D68" s="207">
        <v>17999</v>
      </c>
      <c r="E68" s="209">
        <f t="shared" si="5"/>
        <v>0</v>
      </c>
      <c r="F68" s="288">
        <v>0</v>
      </c>
      <c r="G68" s="169">
        <f>$G$6</f>
        <v>0</v>
      </c>
      <c r="H68" s="170">
        <f t="shared" si="7"/>
        <v>17999</v>
      </c>
      <c r="I68" s="170">
        <f t="shared" si="6"/>
        <v>0</v>
      </c>
    </row>
    <row r="69" spans="1:11" s="62" customFormat="1" ht="69" customHeight="1">
      <c r="A69" s="206" t="s">
        <v>520</v>
      </c>
      <c r="B69" s="202" t="s">
        <v>521</v>
      </c>
      <c r="C69" s="206"/>
      <c r="D69" s="207">
        <v>10999</v>
      </c>
      <c r="E69" s="209">
        <f t="shared" si="5"/>
        <v>0</v>
      </c>
      <c r="F69" s="288">
        <v>0</v>
      </c>
      <c r="G69" s="169">
        <f>$G$6</f>
        <v>0</v>
      </c>
      <c r="H69" s="170">
        <f t="shared" si="7"/>
        <v>10999</v>
      </c>
      <c r="I69" s="170">
        <f t="shared" si="6"/>
        <v>0</v>
      </c>
    </row>
    <row r="70" spans="1:11" s="62" customFormat="1" ht="81.599999999999994" customHeight="1">
      <c r="A70" s="206">
        <v>68389</v>
      </c>
      <c r="B70" s="202" t="s">
        <v>522</v>
      </c>
      <c r="C70" s="206"/>
      <c r="D70" s="207">
        <v>3299</v>
      </c>
      <c r="E70" s="204">
        <f t="shared" si="5"/>
        <v>0</v>
      </c>
      <c r="F70" s="288">
        <v>0</v>
      </c>
      <c r="G70" s="151">
        <f>$G$6</f>
        <v>0</v>
      </c>
      <c r="H70" s="170">
        <f>PRODUCT(D70,1-G70)</f>
        <v>3299</v>
      </c>
      <c r="I70" s="152">
        <f t="shared" si="6"/>
        <v>0</v>
      </c>
    </row>
    <row r="71" spans="1:11" ht="105.6" customHeight="1">
      <c r="A71" s="203">
        <v>1121</v>
      </c>
      <c r="B71" s="208" t="s">
        <v>524</v>
      </c>
      <c r="C71" s="203" t="s">
        <v>525</v>
      </c>
      <c r="D71" s="179">
        <v>190</v>
      </c>
      <c r="E71" s="204">
        <f>F71*D71</f>
        <v>0</v>
      </c>
      <c r="F71" s="285">
        <v>0</v>
      </c>
      <c r="G71" s="151">
        <f t="shared" ref="G71:G97" si="8">$G$6</f>
        <v>0</v>
      </c>
      <c r="H71" s="218">
        <f>PRODUCT(D71,1-G71)</f>
        <v>190</v>
      </c>
      <c r="I71" s="219">
        <f>H71*F71</f>
        <v>0</v>
      </c>
      <c r="K71" s="215"/>
    </row>
    <row r="72" spans="1:11" ht="93.6" customHeight="1">
      <c r="A72" s="220">
        <v>2043</v>
      </c>
      <c r="B72" s="217" t="s">
        <v>526</v>
      </c>
      <c r="C72" s="203"/>
      <c r="D72" s="179">
        <v>600</v>
      </c>
      <c r="E72" s="204">
        <f>F72*D72</f>
        <v>0</v>
      </c>
      <c r="F72" s="285">
        <v>0</v>
      </c>
      <c r="G72" s="151">
        <f t="shared" si="8"/>
        <v>0</v>
      </c>
      <c r="H72" s="218">
        <f>PRODUCT(D72,1-G72)</f>
        <v>600</v>
      </c>
      <c r="I72" s="219">
        <f>H72*F72</f>
        <v>0</v>
      </c>
      <c r="K72" s="215"/>
    </row>
    <row r="73" spans="1:11" ht="98.4" customHeight="1">
      <c r="A73" s="220">
        <v>2068</v>
      </c>
      <c r="B73" s="217" t="s">
        <v>527</v>
      </c>
      <c r="C73" s="203" t="s">
        <v>525</v>
      </c>
      <c r="D73" s="179">
        <v>550</v>
      </c>
      <c r="E73" s="204">
        <f t="shared" ref="E73:E97" si="9">F73*D73</f>
        <v>0</v>
      </c>
      <c r="F73" s="285">
        <v>0</v>
      </c>
      <c r="G73" s="151">
        <f t="shared" si="8"/>
        <v>0</v>
      </c>
      <c r="H73" s="218">
        <f>PRODUCT(D73,1-G73)</f>
        <v>550</v>
      </c>
      <c r="I73" s="219">
        <f t="shared" ref="I73:I97" si="10">H73*F73</f>
        <v>0</v>
      </c>
      <c r="K73" s="215"/>
    </row>
    <row r="74" spans="1:11" ht="17.399999999999999" customHeight="1">
      <c r="A74" s="796" t="s">
        <v>528</v>
      </c>
      <c r="B74" s="799" t="s">
        <v>529</v>
      </c>
      <c r="C74" s="203" t="s">
        <v>530</v>
      </c>
      <c r="D74" s="179">
        <v>800</v>
      </c>
      <c r="E74" s="204">
        <f t="shared" si="9"/>
        <v>0</v>
      </c>
      <c r="F74" s="285">
        <v>0</v>
      </c>
      <c r="G74" s="151">
        <f t="shared" si="8"/>
        <v>0</v>
      </c>
      <c r="H74" s="218">
        <f t="shared" ref="H74:H81" si="11">PRODUCT(D74,1-G74)</f>
        <v>800</v>
      </c>
      <c r="I74" s="219">
        <f t="shared" si="10"/>
        <v>0</v>
      </c>
      <c r="K74" s="215"/>
    </row>
    <row r="75" spans="1:11" ht="17.399999999999999" customHeight="1">
      <c r="A75" s="797"/>
      <c r="B75" s="800"/>
      <c r="C75" s="203" t="s">
        <v>531</v>
      </c>
      <c r="D75" s="179">
        <v>800</v>
      </c>
      <c r="E75" s="204">
        <f t="shared" si="9"/>
        <v>0</v>
      </c>
      <c r="F75" s="285">
        <v>0</v>
      </c>
      <c r="G75" s="151">
        <f t="shared" si="8"/>
        <v>0</v>
      </c>
      <c r="H75" s="218">
        <f t="shared" si="11"/>
        <v>800</v>
      </c>
      <c r="I75" s="219">
        <f t="shared" si="10"/>
        <v>0</v>
      </c>
    </row>
    <row r="76" spans="1:11" ht="17.399999999999999" customHeight="1">
      <c r="A76" s="797"/>
      <c r="B76" s="800"/>
      <c r="C76" s="203" t="s">
        <v>532</v>
      </c>
      <c r="D76" s="179">
        <v>800</v>
      </c>
      <c r="E76" s="204">
        <f t="shared" si="9"/>
        <v>0</v>
      </c>
      <c r="F76" s="285">
        <v>0</v>
      </c>
      <c r="G76" s="151">
        <f t="shared" si="8"/>
        <v>0</v>
      </c>
      <c r="H76" s="218">
        <f t="shared" si="11"/>
        <v>800</v>
      </c>
      <c r="I76" s="219">
        <f t="shared" si="10"/>
        <v>0</v>
      </c>
    </row>
    <row r="77" spans="1:11" ht="17.399999999999999" customHeight="1">
      <c r="A77" s="797"/>
      <c r="B77" s="800"/>
      <c r="C77" s="203" t="s">
        <v>533</v>
      </c>
      <c r="D77" s="179">
        <v>800</v>
      </c>
      <c r="E77" s="204">
        <f t="shared" si="9"/>
        <v>0</v>
      </c>
      <c r="F77" s="285">
        <v>0</v>
      </c>
      <c r="G77" s="151">
        <f t="shared" si="8"/>
        <v>0</v>
      </c>
      <c r="H77" s="218">
        <f t="shared" si="11"/>
        <v>800</v>
      </c>
      <c r="I77" s="219">
        <f t="shared" si="10"/>
        <v>0</v>
      </c>
    </row>
    <row r="78" spans="1:11" ht="17.399999999999999" customHeight="1">
      <c r="A78" s="797"/>
      <c r="B78" s="800"/>
      <c r="C78" s="203" t="s">
        <v>534</v>
      </c>
      <c r="D78" s="179">
        <v>800</v>
      </c>
      <c r="E78" s="204">
        <f t="shared" si="9"/>
        <v>0</v>
      </c>
      <c r="F78" s="285">
        <v>0</v>
      </c>
      <c r="G78" s="151">
        <f t="shared" si="8"/>
        <v>0</v>
      </c>
      <c r="H78" s="218">
        <f t="shared" si="11"/>
        <v>800</v>
      </c>
      <c r="I78" s="219">
        <f t="shared" si="10"/>
        <v>0</v>
      </c>
    </row>
    <row r="79" spans="1:11" ht="17.399999999999999" customHeight="1">
      <c r="A79" s="797"/>
      <c r="B79" s="800"/>
      <c r="C79" s="203" t="s">
        <v>535</v>
      </c>
      <c r="D79" s="179">
        <v>800</v>
      </c>
      <c r="E79" s="204">
        <f t="shared" si="9"/>
        <v>0</v>
      </c>
      <c r="F79" s="285">
        <v>0</v>
      </c>
      <c r="G79" s="151">
        <f t="shared" si="8"/>
        <v>0</v>
      </c>
      <c r="H79" s="218">
        <f t="shared" si="11"/>
        <v>800</v>
      </c>
      <c r="I79" s="219">
        <f t="shared" si="10"/>
        <v>0</v>
      </c>
    </row>
    <row r="80" spans="1:11" ht="17.399999999999999" customHeight="1">
      <c r="A80" s="797"/>
      <c r="B80" s="800"/>
      <c r="C80" s="203" t="s">
        <v>536</v>
      </c>
      <c r="D80" s="179">
        <v>800</v>
      </c>
      <c r="E80" s="204">
        <f t="shared" si="9"/>
        <v>0</v>
      </c>
      <c r="F80" s="285">
        <v>0</v>
      </c>
      <c r="G80" s="151">
        <f t="shared" si="8"/>
        <v>0</v>
      </c>
      <c r="H80" s="218">
        <f t="shared" si="11"/>
        <v>800</v>
      </c>
      <c r="I80" s="219">
        <f t="shared" si="10"/>
        <v>0</v>
      </c>
    </row>
    <row r="81" spans="1:11" ht="17.399999999999999" customHeight="1">
      <c r="A81" s="797"/>
      <c r="B81" s="800"/>
      <c r="C81" s="203" t="s">
        <v>537</v>
      </c>
      <c r="D81" s="179">
        <v>800</v>
      </c>
      <c r="E81" s="204">
        <f t="shared" si="9"/>
        <v>0</v>
      </c>
      <c r="F81" s="285">
        <v>0</v>
      </c>
      <c r="G81" s="151">
        <f t="shared" si="8"/>
        <v>0</v>
      </c>
      <c r="H81" s="218">
        <f t="shared" si="11"/>
        <v>800</v>
      </c>
      <c r="I81" s="219">
        <f t="shared" si="10"/>
        <v>0</v>
      </c>
    </row>
    <row r="82" spans="1:11" ht="17.399999999999999" customHeight="1">
      <c r="A82" s="797"/>
      <c r="B82" s="800"/>
      <c r="C82" s="203" t="s">
        <v>538</v>
      </c>
      <c r="D82" s="179">
        <v>800</v>
      </c>
      <c r="E82" s="204">
        <f t="shared" si="9"/>
        <v>0</v>
      </c>
      <c r="F82" s="285">
        <v>0</v>
      </c>
      <c r="G82" s="151">
        <f t="shared" si="8"/>
        <v>0</v>
      </c>
      <c r="H82" s="218">
        <f>PRODUCT(D82,1-G82)</f>
        <v>800</v>
      </c>
      <c r="I82" s="219">
        <f t="shared" si="10"/>
        <v>0</v>
      </c>
      <c r="K82" s="215"/>
    </row>
    <row r="83" spans="1:11" ht="17.399999999999999" customHeight="1">
      <c r="A83" s="797"/>
      <c r="B83" s="800"/>
      <c r="C83" s="203" t="s">
        <v>539</v>
      </c>
      <c r="D83" s="179">
        <v>800</v>
      </c>
      <c r="E83" s="204">
        <f t="shared" si="9"/>
        <v>0</v>
      </c>
      <c r="F83" s="285">
        <v>0</v>
      </c>
      <c r="G83" s="151">
        <f t="shared" si="8"/>
        <v>0</v>
      </c>
      <c r="H83" s="218">
        <f>PRODUCT(D83,1-G83)</f>
        <v>800</v>
      </c>
      <c r="I83" s="219">
        <f t="shared" si="10"/>
        <v>0</v>
      </c>
    </row>
    <row r="84" spans="1:11" ht="17.399999999999999" customHeight="1">
      <c r="A84" s="798"/>
      <c r="B84" s="801"/>
      <c r="C84" s="203" t="s">
        <v>540</v>
      </c>
      <c r="D84" s="179">
        <v>800</v>
      </c>
      <c r="E84" s="204">
        <f t="shared" si="9"/>
        <v>0</v>
      </c>
      <c r="F84" s="285">
        <v>0</v>
      </c>
      <c r="G84" s="151">
        <f t="shared" si="8"/>
        <v>0</v>
      </c>
      <c r="H84" s="218">
        <f>PRODUCT(D84,1-G84)</f>
        <v>800</v>
      </c>
      <c r="I84" s="219">
        <f t="shared" si="10"/>
        <v>0</v>
      </c>
    </row>
    <row r="85" spans="1:11" ht="17.399999999999999" customHeight="1">
      <c r="A85" s="796">
        <v>587</v>
      </c>
      <c r="B85" s="799" t="s">
        <v>541</v>
      </c>
      <c r="C85" s="203" t="s">
        <v>542</v>
      </c>
      <c r="D85" s="179">
        <v>600</v>
      </c>
      <c r="E85" s="204">
        <f t="shared" si="9"/>
        <v>0</v>
      </c>
      <c r="F85" s="285">
        <v>0</v>
      </c>
      <c r="G85" s="151">
        <f t="shared" si="8"/>
        <v>0</v>
      </c>
      <c r="H85" s="218">
        <f t="shared" ref="H85:H92" si="12">PRODUCT(D85,1-G85)</f>
        <v>600</v>
      </c>
      <c r="I85" s="219">
        <f t="shared" si="10"/>
        <v>0</v>
      </c>
      <c r="K85" s="215"/>
    </row>
    <row r="86" spans="1:11" ht="17.399999999999999" customHeight="1">
      <c r="A86" s="797"/>
      <c r="B86" s="800"/>
      <c r="C86" s="203" t="s">
        <v>543</v>
      </c>
      <c r="D86" s="179">
        <v>600</v>
      </c>
      <c r="E86" s="204">
        <f t="shared" si="9"/>
        <v>0</v>
      </c>
      <c r="F86" s="285">
        <v>0</v>
      </c>
      <c r="G86" s="151">
        <f t="shared" si="8"/>
        <v>0</v>
      </c>
      <c r="H86" s="218">
        <f t="shared" si="12"/>
        <v>600</v>
      </c>
      <c r="I86" s="219">
        <f t="shared" si="10"/>
        <v>0</v>
      </c>
    </row>
    <row r="87" spans="1:11" ht="17.399999999999999" customHeight="1">
      <c r="A87" s="797"/>
      <c r="B87" s="800"/>
      <c r="C87" s="203" t="s">
        <v>530</v>
      </c>
      <c r="D87" s="179">
        <v>600</v>
      </c>
      <c r="E87" s="204">
        <f t="shared" si="9"/>
        <v>0</v>
      </c>
      <c r="F87" s="285">
        <v>0</v>
      </c>
      <c r="G87" s="151">
        <f t="shared" si="8"/>
        <v>0</v>
      </c>
      <c r="H87" s="218">
        <f t="shared" si="12"/>
        <v>600</v>
      </c>
      <c r="I87" s="219">
        <f t="shared" si="10"/>
        <v>0</v>
      </c>
    </row>
    <row r="88" spans="1:11" ht="17.399999999999999" customHeight="1">
      <c r="A88" s="797"/>
      <c r="B88" s="800"/>
      <c r="C88" s="203" t="s">
        <v>531</v>
      </c>
      <c r="D88" s="179">
        <v>600</v>
      </c>
      <c r="E88" s="204">
        <f t="shared" si="9"/>
        <v>0</v>
      </c>
      <c r="F88" s="285">
        <v>0</v>
      </c>
      <c r="G88" s="151">
        <f t="shared" si="8"/>
        <v>0</v>
      </c>
      <c r="H88" s="218">
        <f t="shared" si="12"/>
        <v>600</v>
      </c>
      <c r="I88" s="219">
        <f t="shared" si="10"/>
        <v>0</v>
      </c>
    </row>
    <row r="89" spans="1:11" ht="17.399999999999999" customHeight="1">
      <c r="A89" s="797"/>
      <c r="B89" s="800"/>
      <c r="C89" s="203" t="s">
        <v>532</v>
      </c>
      <c r="D89" s="179">
        <v>600</v>
      </c>
      <c r="E89" s="204">
        <f t="shared" si="9"/>
        <v>0</v>
      </c>
      <c r="F89" s="285">
        <v>0</v>
      </c>
      <c r="G89" s="151">
        <f t="shared" si="8"/>
        <v>0</v>
      </c>
      <c r="H89" s="218">
        <f t="shared" si="12"/>
        <v>600</v>
      </c>
      <c r="I89" s="219">
        <f t="shared" si="10"/>
        <v>0</v>
      </c>
    </row>
    <row r="90" spans="1:11" ht="17.399999999999999" customHeight="1">
      <c r="A90" s="797"/>
      <c r="B90" s="800"/>
      <c r="C90" s="203" t="s">
        <v>533</v>
      </c>
      <c r="D90" s="179">
        <v>600</v>
      </c>
      <c r="E90" s="204">
        <f t="shared" si="9"/>
        <v>0</v>
      </c>
      <c r="F90" s="285">
        <v>0</v>
      </c>
      <c r="G90" s="151">
        <f t="shared" si="8"/>
        <v>0</v>
      </c>
      <c r="H90" s="218">
        <f t="shared" si="12"/>
        <v>600</v>
      </c>
      <c r="I90" s="219">
        <f t="shared" si="10"/>
        <v>0</v>
      </c>
    </row>
    <row r="91" spans="1:11" ht="17.399999999999999" customHeight="1">
      <c r="A91" s="797"/>
      <c r="B91" s="800"/>
      <c r="C91" s="203" t="s">
        <v>534</v>
      </c>
      <c r="D91" s="179">
        <v>600</v>
      </c>
      <c r="E91" s="204">
        <f t="shared" si="9"/>
        <v>0</v>
      </c>
      <c r="F91" s="285">
        <v>0</v>
      </c>
      <c r="G91" s="151">
        <f t="shared" si="8"/>
        <v>0</v>
      </c>
      <c r="H91" s="218">
        <f t="shared" si="12"/>
        <v>600</v>
      </c>
      <c r="I91" s="219">
        <f t="shared" si="10"/>
        <v>0</v>
      </c>
    </row>
    <row r="92" spans="1:11" ht="17.399999999999999" customHeight="1">
      <c r="A92" s="797"/>
      <c r="B92" s="800"/>
      <c r="C92" s="203" t="s">
        <v>535</v>
      </c>
      <c r="D92" s="179">
        <v>600</v>
      </c>
      <c r="E92" s="204">
        <f t="shared" si="9"/>
        <v>0</v>
      </c>
      <c r="F92" s="289">
        <v>0</v>
      </c>
      <c r="G92" s="151">
        <f t="shared" si="8"/>
        <v>0</v>
      </c>
      <c r="H92" s="218">
        <f t="shared" si="12"/>
        <v>600</v>
      </c>
      <c r="I92" s="219">
        <f t="shared" si="10"/>
        <v>0</v>
      </c>
    </row>
    <row r="93" spans="1:11" ht="17.399999999999999" customHeight="1">
      <c r="A93" s="797"/>
      <c r="B93" s="800"/>
      <c r="C93" s="203" t="s">
        <v>536</v>
      </c>
      <c r="D93" s="179">
        <v>600</v>
      </c>
      <c r="E93" s="204">
        <f t="shared" si="9"/>
        <v>0</v>
      </c>
      <c r="F93" s="285">
        <v>0</v>
      </c>
      <c r="G93" s="151">
        <f t="shared" si="8"/>
        <v>0</v>
      </c>
      <c r="H93" s="218">
        <f>PRODUCT(D93,1-G93)</f>
        <v>600</v>
      </c>
      <c r="I93" s="219">
        <f t="shared" si="10"/>
        <v>0</v>
      </c>
      <c r="K93" s="215"/>
    </row>
    <row r="94" spans="1:11" ht="17.399999999999999" customHeight="1">
      <c r="A94" s="797"/>
      <c r="B94" s="800"/>
      <c r="C94" s="203" t="s">
        <v>537</v>
      </c>
      <c r="D94" s="179">
        <v>600</v>
      </c>
      <c r="E94" s="204">
        <f t="shared" si="9"/>
        <v>0</v>
      </c>
      <c r="F94" s="285">
        <v>0</v>
      </c>
      <c r="G94" s="151">
        <f t="shared" si="8"/>
        <v>0</v>
      </c>
      <c r="H94" s="218">
        <f>PRODUCT(D94,1-G94)</f>
        <v>600</v>
      </c>
      <c r="I94" s="219">
        <f t="shared" si="10"/>
        <v>0</v>
      </c>
    </row>
    <row r="95" spans="1:11" ht="17.399999999999999" customHeight="1">
      <c r="A95" s="797"/>
      <c r="B95" s="800"/>
      <c r="C95" s="203" t="s">
        <v>538</v>
      </c>
      <c r="D95" s="179">
        <v>600</v>
      </c>
      <c r="E95" s="204">
        <f t="shared" si="9"/>
        <v>0</v>
      </c>
      <c r="F95" s="285">
        <v>0</v>
      </c>
      <c r="G95" s="151">
        <f t="shared" si="8"/>
        <v>0</v>
      </c>
      <c r="H95" s="218">
        <f>PRODUCT(D95,1-G95)</f>
        <v>600</v>
      </c>
      <c r="I95" s="219">
        <f t="shared" si="10"/>
        <v>0</v>
      </c>
    </row>
    <row r="96" spans="1:11" ht="17.399999999999999" customHeight="1">
      <c r="A96" s="797"/>
      <c r="B96" s="800"/>
      <c r="C96" s="203" t="s">
        <v>539</v>
      </c>
      <c r="D96" s="179">
        <v>600</v>
      </c>
      <c r="E96" s="204">
        <f t="shared" si="9"/>
        <v>0</v>
      </c>
      <c r="F96" s="285">
        <v>0</v>
      </c>
      <c r="G96" s="151">
        <f t="shared" si="8"/>
        <v>0</v>
      </c>
      <c r="H96" s="218">
        <f>PRODUCT(D96,1-G96)</f>
        <v>600</v>
      </c>
      <c r="I96" s="219">
        <f t="shared" si="10"/>
        <v>0</v>
      </c>
    </row>
    <row r="97" spans="1:11" ht="17.399999999999999" customHeight="1">
      <c r="A97" s="798"/>
      <c r="B97" s="801"/>
      <c r="C97" s="203" t="s">
        <v>540</v>
      </c>
      <c r="D97" s="179">
        <v>600</v>
      </c>
      <c r="E97" s="204">
        <f t="shared" si="9"/>
        <v>0</v>
      </c>
      <c r="F97" s="285">
        <v>0</v>
      </c>
      <c r="G97" s="151">
        <f t="shared" si="8"/>
        <v>0</v>
      </c>
      <c r="H97" s="218">
        <f>PRODUCT(D97,1-G97)</f>
        <v>600</v>
      </c>
      <c r="I97" s="219">
        <f t="shared" si="10"/>
        <v>0</v>
      </c>
    </row>
    <row r="98" spans="1:11" s="62" customFormat="1">
      <c r="A98" s="132"/>
      <c r="B98" s="211"/>
      <c r="C98" s="212"/>
      <c r="D98" s="132"/>
      <c r="E98" s="132"/>
      <c r="F98" s="213"/>
      <c r="G98" s="214"/>
      <c r="H98" s="132"/>
      <c r="I98" s="132"/>
    </row>
    <row r="99" spans="1:11" s="62" customFormat="1">
      <c r="A99" s="132"/>
      <c r="B99" s="211"/>
      <c r="C99" s="212"/>
      <c r="D99" s="132"/>
      <c r="E99" s="132"/>
      <c r="F99" s="213"/>
      <c r="G99" s="214"/>
      <c r="H99" s="132"/>
      <c r="I99" s="132"/>
    </row>
    <row r="100" spans="1:11" s="62" customFormat="1">
      <c r="A100" s="132"/>
      <c r="B100" s="211"/>
      <c r="C100" s="212"/>
      <c r="D100" s="132"/>
      <c r="E100" s="132"/>
      <c r="F100" s="213"/>
      <c r="G100" s="214"/>
      <c r="H100" s="132"/>
      <c r="I100" s="132"/>
    </row>
    <row r="101" spans="1:11" s="62" customFormat="1">
      <c r="A101" s="132"/>
      <c r="B101" s="211"/>
      <c r="C101" s="212"/>
      <c r="D101" s="132"/>
      <c r="E101" s="132"/>
      <c r="F101" s="213"/>
      <c r="G101" s="214"/>
      <c r="H101" s="132"/>
      <c r="I101" s="132"/>
    </row>
    <row r="102" spans="1:11">
      <c r="A102" s="129"/>
      <c r="B102" s="130"/>
      <c r="C102" s="131"/>
      <c r="D102" s="129"/>
      <c r="E102" s="129"/>
      <c r="F102" s="118"/>
      <c r="G102" s="119"/>
      <c r="H102" s="129"/>
      <c r="I102" s="129"/>
      <c r="K102" s="62"/>
    </row>
    <row r="103" spans="1:11">
      <c r="A103" s="129"/>
      <c r="B103" s="130"/>
      <c r="C103" s="131"/>
      <c r="D103" s="129"/>
      <c r="E103" s="129"/>
      <c r="F103" s="118"/>
      <c r="G103" s="119"/>
      <c r="H103" s="129"/>
      <c r="I103" s="129"/>
      <c r="K103" s="62"/>
    </row>
    <row r="104" spans="1:11">
      <c r="A104" s="129"/>
      <c r="B104" s="130"/>
      <c r="C104" s="131"/>
      <c r="D104" s="129"/>
      <c r="E104" s="129"/>
      <c r="F104" s="118"/>
      <c r="G104" s="119"/>
      <c r="H104" s="129"/>
      <c r="I104" s="129"/>
    </row>
  </sheetData>
  <sheetProtection password="C615" sheet="1" objects="1" scenarios="1" selectLockedCells="1"/>
  <protectedRanges>
    <protectedRange sqref="F8:F19" name="Диапазон11"/>
    <protectedRange sqref="F20:F70" name="Диапазон12"/>
    <protectedRange sqref="F71:F97" name="Диапазон7"/>
  </protectedRanges>
  <mergeCells count="9">
    <mergeCell ref="A85:A97"/>
    <mergeCell ref="B85:B97"/>
    <mergeCell ref="D1:I2"/>
    <mergeCell ref="D3:I4"/>
    <mergeCell ref="A5:D6"/>
    <mergeCell ref="A74:A84"/>
    <mergeCell ref="B74:B84"/>
    <mergeCell ref="E5:F5"/>
    <mergeCell ref="E6:F6"/>
  </mergeCells>
  <dataValidations count="1">
    <dataValidation type="whole" operator="greaterThanOrEqual" allowBlank="1" showInputMessage="1" showErrorMessage="1" sqref="WVN983073:WVN983137 WLR983073:WLR983137 WBV983073:WBV983137 VRZ983073:VRZ983137 VID983073:VID983137 UYH983073:UYH983137 UOL983073:UOL983137 UEP983073:UEP983137 TUT983073:TUT983137 TKX983073:TKX983137 TBB983073:TBB983137 SRF983073:SRF983137 SHJ983073:SHJ983137 RXN983073:RXN983137 RNR983073:RNR983137 RDV983073:RDV983137 QTZ983073:QTZ983137 QKD983073:QKD983137 QAH983073:QAH983137 PQL983073:PQL983137 PGP983073:PGP983137 OWT983073:OWT983137 OMX983073:OMX983137 ODB983073:ODB983137 NTF983073:NTF983137 NJJ983073:NJJ983137 MZN983073:MZN983137 MPR983073:MPR983137 MFV983073:MFV983137 LVZ983073:LVZ983137 LMD983073:LMD983137 LCH983073:LCH983137 KSL983073:KSL983137 KIP983073:KIP983137 JYT983073:JYT983137 JOX983073:JOX983137 JFB983073:JFB983137 IVF983073:IVF983137 ILJ983073:ILJ983137 IBN983073:IBN983137 HRR983073:HRR983137 HHV983073:HHV983137 GXZ983073:GXZ983137 GOD983073:GOD983137 GEH983073:GEH983137 FUL983073:FUL983137 FKP983073:FKP983137 FAT983073:FAT983137 EQX983073:EQX983137 EHB983073:EHB983137 DXF983073:DXF983137 DNJ983073:DNJ983137 DDN983073:DDN983137 CTR983073:CTR983137 CJV983073:CJV983137 BZZ983073:BZZ983137 BQD983073:BQD983137 BGH983073:BGH983137 AWL983073:AWL983137 AMP983073:AMP983137 ACT983073:ACT983137 SX983073:SX983137 JB983073:JB983137 F983073:F983137 WVN917537:WVN917601 WLR917537:WLR917601 WBV917537:WBV917601 VRZ917537:VRZ917601 VID917537:VID917601 UYH917537:UYH917601 UOL917537:UOL917601 UEP917537:UEP917601 TUT917537:TUT917601 TKX917537:TKX917601 TBB917537:TBB917601 SRF917537:SRF917601 SHJ917537:SHJ917601 RXN917537:RXN917601 RNR917537:RNR917601 RDV917537:RDV917601 QTZ917537:QTZ917601 QKD917537:QKD917601 QAH917537:QAH917601 PQL917537:PQL917601 PGP917537:PGP917601 OWT917537:OWT917601 OMX917537:OMX917601 ODB917537:ODB917601 NTF917537:NTF917601 NJJ917537:NJJ917601 MZN917537:MZN917601 MPR917537:MPR917601 MFV917537:MFV917601 LVZ917537:LVZ917601 LMD917537:LMD917601 LCH917537:LCH917601 KSL917537:KSL917601 KIP917537:KIP917601 JYT917537:JYT917601 JOX917537:JOX917601 JFB917537:JFB917601 IVF917537:IVF917601 ILJ917537:ILJ917601 IBN917537:IBN917601 HRR917537:HRR917601 HHV917537:HHV917601 GXZ917537:GXZ917601 GOD917537:GOD917601 GEH917537:GEH917601 FUL917537:FUL917601 FKP917537:FKP917601 FAT917537:FAT917601 EQX917537:EQX917601 EHB917537:EHB917601 DXF917537:DXF917601 DNJ917537:DNJ917601 DDN917537:DDN917601 CTR917537:CTR917601 CJV917537:CJV917601 BZZ917537:BZZ917601 BQD917537:BQD917601 BGH917537:BGH917601 AWL917537:AWL917601 AMP917537:AMP917601 ACT917537:ACT917601 SX917537:SX917601 JB917537:JB917601 F917537:F917601 WVN852001:WVN852065 WLR852001:WLR852065 WBV852001:WBV852065 VRZ852001:VRZ852065 VID852001:VID852065 UYH852001:UYH852065 UOL852001:UOL852065 UEP852001:UEP852065 TUT852001:TUT852065 TKX852001:TKX852065 TBB852001:TBB852065 SRF852001:SRF852065 SHJ852001:SHJ852065 RXN852001:RXN852065 RNR852001:RNR852065 RDV852001:RDV852065 QTZ852001:QTZ852065 QKD852001:QKD852065 QAH852001:QAH852065 PQL852001:PQL852065 PGP852001:PGP852065 OWT852001:OWT852065 OMX852001:OMX852065 ODB852001:ODB852065 NTF852001:NTF852065 NJJ852001:NJJ852065 MZN852001:MZN852065 MPR852001:MPR852065 MFV852001:MFV852065 LVZ852001:LVZ852065 LMD852001:LMD852065 LCH852001:LCH852065 KSL852001:KSL852065 KIP852001:KIP852065 JYT852001:JYT852065 JOX852001:JOX852065 JFB852001:JFB852065 IVF852001:IVF852065 ILJ852001:ILJ852065 IBN852001:IBN852065 HRR852001:HRR852065 HHV852001:HHV852065 GXZ852001:GXZ852065 GOD852001:GOD852065 GEH852001:GEH852065 FUL852001:FUL852065 FKP852001:FKP852065 FAT852001:FAT852065 EQX852001:EQX852065 EHB852001:EHB852065 DXF852001:DXF852065 DNJ852001:DNJ852065 DDN852001:DDN852065 CTR852001:CTR852065 CJV852001:CJV852065 BZZ852001:BZZ852065 BQD852001:BQD852065 BGH852001:BGH852065 AWL852001:AWL852065 AMP852001:AMP852065 ACT852001:ACT852065 SX852001:SX852065 JB852001:JB852065 F852001:F852065 WVN786465:WVN786529 WLR786465:WLR786529 WBV786465:WBV786529 VRZ786465:VRZ786529 VID786465:VID786529 UYH786465:UYH786529 UOL786465:UOL786529 UEP786465:UEP786529 TUT786465:TUT786529 TKX786465:TKX786529 TBB786465:TBB786529 SRF786465:SRF786529 SHJ786465:SHJ786529 RXN786465:RXN786529 RNR786465:RNR786529 RDV786465:RDV786529 QTZ786465:QTZ786529 QKD786465:QKD786529 QAH786465:QAH786529 PQL786465:PQL786529 PGP786465:PGP786529 OWT786465:OWT786529 OMX786465:OMX786529 ODB786465:ODB786529 NTF786465:NTF786529 NJJ786465:NJJ786529 MZN786465:MZN786529 MPR786465:MPR786529 MFV786465:MFV786529 LVZ786465:LVZ786529 LMD786465:LMD786529 LCH786465:LCH786529 KSL786465:KSL786529 KIP786465:KIP786529 JYT786465:JYT786529 JOX786465:JOX786529 JFB786465:JFB786529 IVF786465:IVF786529 ILJ786465:ILJ786529 IBN786465:IBN786529 HRR786465:HRR786529 HHV786465:HHV786529 GXZ786465:GXZ786529 GOD786465:GOD786529 GEH786465:GEH786529 FUL786465:FUL786529 FKP786465:FKP786529 FAT786465:FAT786529 EQX786465:EQX786529 EHB786465:EHB786529 DXF786465:DXF786529 DNJ786465:DNJ786529 DDN786465:DDN786529 CTR786465:CTR786529 CJV786465:CJV786529 BZZ786465:BZZ786529 BQD786465:BQD786529 BGH786465:BGH786529 AWL786465:AWL786529 AMP786465:AMP786529 ACT786465:ACT786529 SX786465:SX786529 JB786465:JB786529 F786465:F786529 WVN720929:WVN720993 WLR720929:WLR720993 WBV720929:WBV720993 VRZ720929:VRZ720993 VID720929:VID720993 UYH720929:UYH720993 UOL720929:UOL720993 UEP720929:UEP720993 TUT720929:TUT720993 TKX720929:TKX720993 TBB720929:TBB720993 SRF720929:SRF720993 SHJ720929:SHJ720993 RXN720929:RXN720993 RNR720929:RNR720993 RDV720929:RDV720993 QTZ720929:QTZ720993 QKD720929:QKD720993 QAH720929:QAH720993 PQL720929:PQL720993 PGP720929:PGP720993 OWT720929:OWT720993 OMX720929:OMX720993 ODB720929:ODB720993 NTF720929:NTF720993 NJJ720929:NJJ720993 MZN720929:MZN720993 MPR720929:MPR720993 MFV720929:MFV720993 LVZ720929:LVZ720993 LMD720929:LMD720993 LCH720929:LCH720993 KSL720929:KSL720993 KIP720929:KIP720993 JYT720929:JYT720993 JOX720929:JOX720993 JFB720929:JFB720993 IVF720929:IVF720993 ILJ720929:ILJ720993 IBN720929:IBN720993 HRR720929:HRR720993 HHV720929:HHV720993 GXZ720929:GXZ720993 GOD720929:GOD720993 GEH720929:GEH720993 FUL720929:FUL720993 FKP720929:FKP720993 FAT720929:FAT720993 EQX720929:EQX720993 EHB720929:EHB720993 DXF720929:DXF720993 DNJ720929:DNJ720993 DDN720929:DDN720993 CTR720929:CTR720993 CJV720929:CJV720993 BZZ720929:BZZ720993 BQD720929:BQD720993 BGH720929:BGH720993 AWL720929:AWL720993 AMP720929:AMP720993 ACT720929:ACT720993 SX720929:SX720993 JB720929:JB720993 F720929:F720993 WVN655393:WVN655457 WLR655393:WLR655457 WBV655393:WBV655457 VRZ655393:VRZ655457 VID655393:VID655457 UYH655393:UYH655457 UOL655393:UOL655457 UEP655393:UEP655457 TUT655393:TUT655457 TKX655393:TKX655457 TBB655393:TBB655457 SRF655393:SRF655457 SHJ655393:SHJ655457 RXN655393:RXN655457 RNR655393:RNR655457 RDV655393:RDV655457 QTZ655393:QTZ655457 QKD655393:QKD655457 QAH655393:QAH655457 PQL655393:PQL655457 PGP655393:PGP655457 OWT655393:OWT655457 OMX655393:OMX655457 ODB655393:ODB655457 NTF655393:NTF655457 NJJ655393:NJJ655457 MZN655393:MZN655457 MPR655393:MPR655457 MFV655393:MFV655457 LVZ655393:LVZ655457 LMD655393:LMD655457 LCH655393:LCH655457 KSL655393:KSL655457 KIP655393:KIP655457 JYT655393:JYT655457 JOX655393:JOX655457 JFB655393:JFB655457 IVF655393:IVF655457 ILJ655393:ILJ655457 IBN655393:IBN655457 HRR655393:HRR655457 HHV655393:HHV655457 GXZ655393:GXZ655457 GOD655393:GOD655457 GEH655393:GEH655457 FUL655393:FUL655457 FKP655393:FKP655457 FAT655393:FAT655457 EQX655393:EQX655457 EHB655393:EHB655457 DXF655393:DXF655457 DNJ655393:DNJ655457 DDN655393:DDN655457 CTR655393:CTR655457 CJV655393:CJV655457 BZZ655393:BZZ655457 BQD655393:BQD655457 BGH655393:BGH655457 AWL655393:AWL655457 AMP655393:AMP655457 ACT655393:ACT655457 SX655393:SX655457 JB655393:JB655457 F655393:F655457 WVN589857:WVN589921 WLR589857:WLR589921 WBV589857:WBV589921 VRZ589857:VRZ589921 VID589857:VID589921 UYH589857:UYH589921 UOL589857:UOL589921 UEP589857:UEP589921 TUT589857:TUT589921 TKX589857:TKX589921 TBB589857:TBB589921 SRF589857:SRF589921 SHJ589857:SHJ589921 RXN589857:RXN589921 RNR589857:RNR589921 RDV589857:RDV589921 QTZ589857:QTZ589921 QKD589857:QKD589921 QAH589857:QAH589921 PQL589857:PQL589921 PGP589857:PGP589921 OWT589857:OWT589921 OMX589857:OMX589921 ODB589857:ODB589921 NTF589857:NTF589921 NJJ589857:NJJ589921 MZN589857:MZN589921 MPR589857:MPR589921 MFV589857:MFV589921 LVZ589857:LVZ589921 LMD589857:LMD589921 LCH589857:LCH589921 KSL589857:KSL589921 KIP589857:KIP589921 JYT589857:JYT589921 JOX589857:JOX589921 JFB589857:JFB589921 IVF589857:IVF589921 ILJ589857:ILJ589921 IBN589857:IBN589921 HRR589857:HRR589921 HHV589857:HHV589921 GXZ589857:GXZ589921 GOD589857:GOD589921 GEH589857:GEH589921 FUL589857:FUL589921 FKP589857:FKP589921 FAT589857:FAT589921 EQX589857:EQX589921 EHB589857:EHB589921 DXF589857:DXF589921 DNJ589857:DNJ589921 DDN589857:DDN589921 CTR589857:CTR589921 CJV589857:CJV589921 BZZ589857:BZZ589921 BQD589857:BQD589921 BGH589857:BGH589921 AWL589857:AWL589921 AMP589857:AMP589921 ACT589857:ACT589921 SX589857:SX589921 JB589857:JB589921 F589857:F589921 WVN524321:WVN524385 WLR524321:WLR524385 WBV524321:WBV524385 VRZ524321:VRZ524385 VID524321:VID524385 UYH524321:UYH524385 UOL524321:UOL524385 UEP524321:UEP524385 TUT524321:TUT524385 TKX524321:TKX524385 TBB524321:TBB524385 SRF524321:SRF524385 SHJ524321:SHJ524385 RXN524321:RXN524385 RNR524321:RNR524385 RDV524321:RDV524385 QTZ524321:QTZ524385 QKD524321:QKD524385 QAH524321:QAH524385 PQL524321:PQL524385 PGP524321:PGP524385 OWT524321:OWT524385 OMX524321:OMX524385 ODB524321:ODB524385 NTF524321:NTF524385 NJJ524321:NJJ524385 MZN524321:MZN524385 MPR524321:MPR524385 MFV524321:MFV524385 LVZ524321:LVZ524385 LMD524321:LMD524385 LCH524321:LCH524385 KSL524321:KSL524385 KIP524321:KIP524385 JYT524321:JYT524385 JOX524321:JOX524385 JFB524321:JFB524385 IVF524321:IVF524385 ILJ524321:ILJ524385 IBN524321:IBN524385 HRR524321:HRR524385 HHV524321:HHV524385 GXZ524321:GXZ524385 GOD524321:GOD524385 GEH524321:GEH524385 FUL524321:FUL524385 FKP524321:FKP524385 FAT524321:FAT524385 EQX524321:EQX524385 EHB524321:EHB524385 DXF524321:DXF524385 DNJ524321:DNJ524385 DDN524321:DDN524385 CTR524321:CTR524385 CJV524321:CJV524385 BZZ524321:BZZ524385 BQD524321:BQD524385 BGH524321:BGH524385 AWL524321:AWL524385 AMP524321:AMP524385 ACT524321:ACT524385 SX524321:SX524385 JB524321:JB524385 F524321:F524385 WVN458785:WVN458849 WLR458785:WLR458849 WBV458785:WBV458849 VRZ458785:VRZ458849 VID458785:VID458849 UYH458785:UYH458849 UOL458785:UOL458849 UEP458785:UEP458849 TUT458785:TUT458849 TKX458785:TKX458849 TBB458785:TBB458849 SRF458785:SRF458849 SHJ458785:SHJ458849 RXN458785:RXN458849 RNR458785:RNR458849 RDV458785:RDV458849 QTZ458785:QTZ458849 QKD458785:QKD458849 QAH458785:QAH458849 PQL458785:PQL458849 PGP458785:PGP458849 OWT458785:OWT458849 OMX458785:OMX458849 ODB458785:ODB458849 NTF458785:NTF458849 NJJ458785:NJJ458849 MZN458785:MZN458849 MPR458785:MPR458849 MFV458785:MFV458849 LVZ458785:LVZ458849 LMD458785:LMD458849 LCH458785:LCH458849 KSL458785:KSL458849 KIP458785:KIP458849 JYT458785:JYT458849 JOX458785:JOX458849 JFB458785:JFB458849 IVF458785:IVF458849 ILJ458785:ILJ458849 IBN458785:IBN458849 HRR458785:HRR458849 HHV458785:HHV458849 GXZ458785:GXZ458849 GOD458785:GOD458849 GEH458785:GEH458849 FUL458785:FUL458849 FKP458785:FKP458849 FAT458785:FAT458849 EQX458785:EQX458849 EHB458785:EHB458849 DXF458785:DXF458849 DNJ458785:DNJ458849 DDN458785:DDN458849 CTR458785:CTR458849 CJV458785:CJV458849 BZZ458785:BZZ458849 BQD458785:BQD458849 BGH458785:BGH458849 AWL458785:AWL458849 AMP458785:AMP458849 ACT458785:ACT458849 SX458785:SX458849 JB458785:JB458849 F458785:F458849 WVN393249:WVN393313 WLR393249:WLR393313 WBV393249:WBV393313 VRZ393249:VRZ393313 VID393249:VID393313 UYH393249:UYH393313 UOL393249:UOL393313 UEP393249:UEP393313 TUT393249:TUT393313 TKX393249:TKX393313 TBB393249:TBB393313 SRF393249:SRF393313 SHJ393249:SHJ393313 RXN393249:RXN393313 RNR393249:RNR393313 RDV393249:RDV393313 QTZ393249:QTZ393313 QKD393249:QKD393313 QAH393249:QAH393313 PQL393249:PQL393313 PGP393249:PGP393313 OWT393249:OWT393313 OMX393249:OMX393313 ODB393249:ODB393313 NTF393249:NTF393313 NJJ393249:NJJ393313 MZN393249:MZN393313 MPR393249:MPR393313 MFV393249:MFV393313 LVZ393249:LVZ393313 LMD393249:LMD393313 LCH393249:LCH393313 KSL393249:KSL393313 KIP393249:KIP393313 JYT393249:JYT393313 JOX393249:JOX393313 JFB393249:JFB393313 IVF393249:IVF393313 ILJ393249:ILJ393313 IBN393249:IBN393313 HRR393249:HRR393313 HHV393249:HHV393313 GXZ393249:GXZ393313 GOD393249:GOD393313 GEH393249:GEH393313 FUL393249:FUL393313 FKP393249:FKP393313 FAT393249:FAT393313 EQX393249:EQX393313 EHB393249:EHB393313 DXF393249:DXF393313 DNJ393249:DNJ393313 DDN393249:DDN393313 CTR393249:CTR393313 CJV393249:CJV393313 BZZ393249:BZZ393313 BQD393249:BQD393313 BGH393249:BGH393313 AWL393249:AWL393313 AMP393249:AMP393313 ACT393249:ACT393313 SX393249:SX393313 JB393249:JB393313 F393249:F393313 WVN327713:WVN327777 WLR327713:WLR327777 WBV327713:WBV327777 VRZ327713:VRZ327777 VID327713:VID327777 UYH327713:UYH327777 UOL327713:UOL327777 UEP327713:UEP327777 TUT327713:TUT327777 TKX327713:TKX327777 TBB327713:TBB327777 SRF327713:SRF327777 SHJ327713:SHJ327777 RXN327713:RXN327777 RNR327713:RNR327777 RDV327713:RDV327777 QTZ327713:QTZ327777 QKD327713:QKD327777 QAH327713:QAH327777 PQL327713:PQL327777 PGP327713:PGP327777 OWT327713:OWT327777 OMX327713:OMX327777 ODB327713:ODB327777 NTF327713:NTF327777 NJJ327713:NJJ327777 MZN327713:MZN327777 MPR327713:MPR327777 MFV327713:MFV327777 LVZ327713:LVZ327777 LMD327713:LMD327777 LCH327713:LCH327777 KSL327713:KSL327777 KIP327713:KIP327777 JYT327713:JYT327777 JOX327713:JOX327777 JFB327713:JFB327777 IVF327713:IVF327777 ILJ327713:ILJ327777 IBN327713:IBN327777 HRR327713:HRR327777 HHV327713:HHV327777 GXZ327713:GXZ327777 GOD327713:GOD327777 GEH327713:GEH327777 FUL327713:FUL327777 FKP327713:FKP327777 FAT327713:FAT327777 EQX327713:EQX327777 EHB327713:EHB327777 DXF327713:DXF327777 DNJ327713:DNJ327777 DDN327713:DDN327777 CTR327713:CTR327777 CJV327713:CJV327777 BZZ327713:BZZ327777 BQD327713:BQD327777 BGH327713:BGH327777 AWL327713:AWL327777 AMP327713:AMP327777 ACT327713:ACT327777 SX327713:SX327777 JB327713:JB327777 F327713:F327777 WVN262177:WVN262241 WLR262177:WLR262241 WBV262177:WBV262241 VRZ262177:VRZ262241 VID262177:VID262241 UYH262177:UYH262241 UOL262177:UOL262241 UEP262177:UEP262241 TUT262177:TUT262241 TKX262177:TKX262241 TBB262177:TBB262241 SRF262177:SRF262241 SHJ262177:SHJ262241 RXN262177:RXN262241 RNR262177:RNR262241 RDV262177:RDV262241 QTZ262177:QTZ262241 QKD262177:QKD262241 QAH262177:QAH262241 PQL262177:PQL262241 PGP262177:PGP262241 OWT262177:OWT262241 OMX262177:OMX262241 ODB262177:ODB262241 NTF262177:NTF262241 NJJ262177:NJJ262241 MZN262177:MZN262241 MPR262177:MPR262241 MFV262177:MFV262241 LVZ262177:LVZ262241 LMD262177:LMD262241 LCH262177:LCH262241 KSL262177:KSL262241 KIP262177:KIP262241 JYT262177:JYT262241 JOX262177:JOX262241 JFB262177:JFB262241 IVF262177:IVF262241 ILJ262177:ILJ262241 IBN262177:IBN262241 HRR262177:HRR262241 HHV262177:HHV262241 GXZ262177:GXZ262241 GOD262177:GOD262241 GEH262177:GEH262241 FUL262177:FUL262241 FKP262177:FKP262241 FAT262177:FAT262241 EQX262177:EQX262241 EHB262177:EHB262241 DXF262177:DXF262241 DNJ262177:DNJ262241 DDN262177:DDN262241 CTR262177:CTR262241 CJV262177:CJV262241 BZZ262177:BZZ262241 BQD262177:BQD262241 BGH262177:BGH262241 AWL262177:AWL262241 AMP262177:AMP262241 ACT262177:ACT262241 SX262177:SX262241 JB262177:JB262241 F262177:F262241 WVN196641:WVN196705 WLR196641:WLR196705 WBV196641:WBV196705 VRZ196641:VRZ196705 VID196641:VID196705 UYH196641:UYH196705 UOL196641:UOL196705 UEP196641:UEP196705 TUT196641:TUT196705 TKX196641:TKX196705 TBB196641:TBB196705 SRF196641:SRF196705 SHJ196641:SHJ196705 RXN196641:RXN196705 RNR196641:RNR196705 RDV196641:RDV196705 QTZ196641:QTZ196705 QKD196641:QKD196705 QAH196641:QAH196705 PQL196641:PQL196705 PGP196641:PGP196705 OWT196641:OWT196705 OMX196641:OMX196705 ODB196641:ODB196705 NTF196641:NTF196705 NJJ196641:NJJ196705 MZN196641:MZN196705 MPR196641:MPR196705 MFV196641:MFV196705 LVZ196641:LVZ196705 LMD196641:LMD196705 LCH196641:LCH196705 KSL196641:KSL196705 KIP196641:KIP196705 JYT196641:JYT196705 JOX196641:JOX196705 JFB196641:JFB196705 IVF196641:IVF196705 ILJ196641:ILJ196705 IBN196641:IBN196705 HRR196641:HRR196705 HHV196641:HHV196705 GXZ196641:GXZ196705 GOD196641:GOD196705 GEH196641:GEH196705 FUL196641:FUL196705 FKP196641:FKP196705 FAT196641:FAT196705 EQX196641:EQX196705 EHB196641:EHB196705 DXF196641:DXF196705 DNJ196641:DNJ196705 DDN196641:DDN196705 CTR196641:CTR196705 CJV196641:CJV196705 BZZ196641:BZZ196705 BQD196641:BQD196705 BGH196641:BGH196705 AWL196641:AWL196705 AMP196641:AMP196705 ACT196641:ACT196705 SX196641:SX196705 JB196641:JB196705 F196641:F196705 WVN131105:WVN131169 WLR131105:WLR131169 WBV131105:WBV131169 VRZ131105:VRZ131169 VID131105:VID131169 UYH131105:UYH131169 UOL131105:UOL131169 UEP131105:UEP131169 TUT131105:TUT131169 TKX131105:TKX131169 TBB131105:TBB131169 SRF131105:SRF131169 SHJ131105:SHJ131169 RXN131105:RXN131169 RNR131105:RNR131169 RDV131105:RDV131169 QTZ131105:QTZ131169 QKD131105:QKD131169 QAH131105:QAH131169 PQL131105:PQL131169 PGP131105:PGP131169 OWT131105:OWT131169 OMX131105:OMX131169 ODB131105:ODB131169 NTF131105:NTF131169 NJJ131105:NJJ131169 MZN131105:MZN131169 MPR131105:MPR131169 MFV131105:MFV131169 LVZ131105:LVZ131169 LMD131105:LMD131169 LCH131105:LCH131169 KSL131105:KSL131169 KIP131105:KIP131169 JYT131105:JYT131169 JOX131105:JOX131169 JFB131105:JFB131169 IVF131105:IVF131169 ILJ131105:ILJ131169 IBN131105:IBN131169 HRR131105:HRR131169 HHV131105:HHV131169 GXZ131105:GXZ131169 GOD131105:GOD131169 GEH131105:GEH131169 FUL131105:FUL131169 FKP131105:FKP131169 FAT131105:FAT131169 EQX131105:EQX131169 EHB131105:EHB131169 DXF131105:DXF131169 DNJ131105:DNJ131169 DDN131105:DDN131169 CTR131105:CTR131169 CJV131105:CJV131169 BZZ131105:BZZ131169 BQD131105:BQD131169 BGH131105:BGH131169 AWL131105:AWL131169 AMP131105:AMP131169 ACT131105:ACT131169 SX131105:SX131169 JB131105:JB131169 F131105:F131169 WVN65569:WVN65633 WLR65569:WLR65633 WBV65569:WBV65633 VRZ65569:VRZ65633 VID65569:VID65633 UYH65569:UYH65633 UOL65569:UOL65633 UEP65569:UEP65633 TUT65569:TUT65633 TKX65569:TKX65633 TBB65569:TBB65633 SRF65569:SRF65633 SHJ65569:SHJ65633 RXN65569:RXN65633 RNR65569:RNR65633 RDV65569:RDV65633 QTZ65569:QTZ65633 QKD65569:QKD65633 QAH65569:QAH65633 PQL65569:PQL65633 PGP65569:PGP65633 OWT65569:OWT65633 OMX65569:OMX65633 ODB65569:ODB65633 NTF65569:NTF65633 NJJ65569:NJJ65633 MZN65569:MZN65633 MPR65569:MPR65633 MFV65569:MFV65633 LVZ65569:LVZ65633 LMD65569:LMD65633 LCH65569:LCH65633 KSL65569:KSL65633 KIP65569:KIP65633 JYT65569:JYT65633 JOX65569:JOX65633 JFB65569:JFB65633 IVF65569:IVF65633 ILJ65569:ILJ65633 IBN65569:IBN65633 HRR65569:HRR65633 HHV65569:HHV65633 GXZ65569:GXZ65633 GOD65569:GOD65633 GEH65569:GEH65633 FUL65569:FUL65633 FKP65569:FKP65633 FAT65569:FAT65633 EQX65569:EQX65633 EHB65569:EHB65633 DXF65569:DXF65633 DNJ65569:DNJ65633 DDN65569:DDN65633 CTR65569:CTR65633 CJV65569:CJV65633 BZZ65569:BZZ65633 BQD65569:BQD65633 BGH65569:BGH65633 AWL65569:AWL65633 AMP65569:AMP65633 ACT65569:ACT65633 SX65569:SX65633 JB65569:JB65633 F65569:F65633 J71:X97 JF71:JT97 TB71:TP97 ACX71:ADL97 AMT71:ANH97 AWP71:AXD97 BGL71:BGZ97 BQH71:BQV97 CAD71:CAR97 CJZ71:CKN97 CTV71:CUJ97 DDR71:DEF97 DNN71:DOB97 DXJ71:DXX97 EHF71:EHT97 ERB71:ERP97 FAX71:FBL97 FKT71:FLH97 FUP71:FVD97 GEL71:GEZ97 GOH71:GOV97 GYD71:GYR97 HHZ71:HIN97 HRV71:HSJ97 IBR71:ICF97 ILN71:IMB97 IVJ71:IVX97 JFF71:JFT97 JPB71:JPP97 JYX71:JZL97 KIT71:KJH97 KSP71:KTD97 LCL71:LCZ97 LMH71:LMV97 LWD71:LWR97 MFZ71:MGN97 MPV71:MQJ97 MZR71:NAF97 NJN71:NKB97 NTJ71:NTX97 ODF71:ODT97 ONB71:ONP97 OWX71:OXL97 PGT71:PHH97 PQP71:PRD97 QAL71:QAZ97 QKH71:QKV97 QUD71:QUR97 RDZ71:REN97 RNV71:ROJ97 RXR71:RYF97 SHN71:SIB97 SRJ71:SRX97 TBF71:TBT97 TLB71:TLP97 TUX71:TVL97 UET71:UFH97 UOP71:UPD97 UYL71:UYZ97 VIH71:VIV97 VSD71:VSR97 WBZ71:WCN97 WLV71:WMJ97 WVR71:WWF97 E71:F97 JA71:JB97 SW71:SX97 ACS71:ACT97 AMO71:AMP97 AWK71:AWL97 BGG71:BGH97 BQC71:BQD97 BZY71:BZZ97 CJU71:CJV97 CTQ71:CTR97 DDM71:DDN97 DNI71:DNJ97 DXE71:DXF97 EHA71:EHB97 EQW71:EQX97 FAS71:FAT97 FKO71:FKP97 FUK71:FUL97 GEG71:GEH97 GOC71:GOD97 GXY71:GXZ97 HHU71:HHV97 HRQ71:HRR97 IBM71:IBN97 ILI71:ILJ97 IVE71:IVF97 JFA71:JFB97 JOW71:JOX97 JYS71:JYT97 KIO71:KIP97 KSK71:KSL97 LCG71:LCH97 LMC71:LMD97 LVY71:LVZ97 MFU71:MFV97 MPQ71:MPR97 MZM71:MZN97 NJI71:NJJ97 NTE71:NTF97 ODA71:ODB97 OMW71:OMX97 OWS71:OWT97 PGO71:PGP97 PQK71:PQL97 QAG71:QAH97 QKC71:QKD97 QTY71:QTZ97 RDU71:RDV97 RNQ71:RNR97 RXM71:RXN97 SHI71:SHJ97 SRE71:SRF97 TBA71:TBB97 TKW71:TKX97 TUS71:TUT97 UEO71:UEP97 UOK71:UOL97 UYG71:UYH97 VIC71:VID97 VRY71:VRZ97 WBU71:WBV97 WLQ71:WLR97 WVM71:WVN97 SX8:SX70 ACT8:ACT70 AMP8:AMP70 AWL8:AWL70 BGH8:BGH70 BQD8:BQD70 BZZ8:BZZ70 CJV8:CJV70 CTR8:CTR70 DDN8:DDN70 DNJ8:DNJ70 DXF8:DXF70 EHB8:EHB70 EQX8:EQX70 FAT8:FAT70 FKP8:FKP70 FUL8:FUL70 GEH8:GEH70 GOD8:GOD70 GXZ8:GXZ70 HHV8:HHV70 HRR8:HRR70 IBN8:IBN70 ILJ8:ILJ70 IVF8:IVF70 JFB8:JFB70 JOX8:JOX70 JYT8:JYT70 KIP8:KIP70 KSL8:KSL70 LCH8:LCH70 LMD8:LMD70 LVZ8:LVZ70 MFV8:MFV70 MPR8:MPR70 MZN8:MZN70 NJJ8:NJJ70 NTF8:NTF70 ODB8:ODB70 OMX8:OMX70 OWT8:OWT70 PGP8:PGP70 PQL8:PQL70 QAH8:QAH70 QKD8:QKD70 QTZ8:QTZ70 RDV8:RDV70 RNR8:RNR70 RXN8:RXN70 SHJ8:SHJ70 SRF8:SRF70 TBB8:TBB70 TKX8:TKX70 TUT8:TUT70 UEP8:UEP70 UOL8:UOL70 UYH8:UYH70 VID8:VID70 VRZ8:VRZ70 WBV8:WBV70 WLR8:WLR70 WVN8:WVN70 F8:F70 JB8:JB70">
      <formula1>0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AC38"/>
  <sheetViews>
    <sheetView topLeftCell="A5" zoomScale="75" zoomScaleNormal="75" workbookViewId="0">
      <pane ySplit="3" topLeftCell="A8" activePane="bottomLeft" state="frozenSplit"/>
      <selection activeCell="R6" sqref="R6"/>
      <selection pane="bottomLeft" activeCell="F25" sqref="F25"/>
    </sheetView>
  </sheetViews>
  <sheetFormatPr defaultRowHeight="14.4"/>
  <cols>
    <col min="2" max="2" width="35.109375" style="222" customWidth="1"/>
    <col min="3" max="3" width="19.5546875" style="117" customWidth="1"/>
    <col min="4" max="5" width="18.33203125" customWidth="1"/>
    <col min="6" max="6" width="10.6640625" style="221" customWidth="1"/>
    <col min="7" max="7" width="15" style="120" customWidth="1"/>
    <col min="8" max="8" width="18.5546875" customWidth="1"/>
    <col min="9" max="9" width="17.33203125" customWidth="1"/>
    <col min="10" max="10" width="37.6640625" customWidth="1"/>
  </cols>
  <sheetData>
    <row r="1" spans="1:29" hidden="1">
      <c r="A1" s="129"/>
      <c r="B1" s="130"/>
      <c r="C1" s="223"/>
      <c r="D1" s="812"/>
      <c r="E1" s="812"/>
      <c r="F1" s="812"/>
      <c r="G1" s="812"/>
      <c r="H1" s="812"/>
      <c r="I1" s="812"/>
      <c r="J1" s="139"/>
      <c r="K1" s="129"/>
    </row>
    <row r="2" spans="1:29" hidden="1">
      <c r="A2" s="129"/>
      <c r="B2" s="130"/>
      <c r="C2" s="223"/>
      <c r="D2" s="812"/>
      <c r="E2" s="812"/>
      <c r="F2" s="812"/>
      <c r="G2" s="812"/>
      <c r="H2" s="812"/>
      <c r="I2" s="812"/>
      <c r="J2" s="139"/>
      <c r="K2" s="129"/>
    </row>
    <row r="3" spans="1:29" hidden="1">
      <c r="A3" s="129"/>
      <c r="B3" s="130"/>
      <c r="C3" s="223"/>
      <c r="D3" s="812"/>
      <c r="E3" s="812"/>
      <c r="F3" s="812"/>
      <c r="G3" s="812"/>
      <c r="H3" s="812"/>
      <c r="I3" s="812"/>
      <c r="J3" s="139"/>
      <c r="K3" s="129"/>
    </row>
    <row r="4" spans="1:29" hidden="1">
      <c r="A4" s="129"/>
      <c r="B4" s="130"/>
      <c r="C4" s="223"/>
      <c r="D4" s="812"/>
      <c r="E4" s="812"/>
      <c r="F4" s="812"/>
      <c r="G4" s="812"/>
      <c r="H4" s="812"/>
      <c r="I4" s="812"/>
      <c r="J4" s="139"/>
      <c r="K4" s="129"/>
    </row>
    <row r="5" spans="1:29" ht="87.6" customHeight="1" thickBot="1">
      <c r="A5" s="660" t="s">
        <v>570</v>
      </c>
      <c r="B5" s="661"/>
      <c r="C5" s="661"/>
      <c r="D5" s="661"/>
      <c r="E5" s="813" t="s">
        <v>671</v>
      </c>
      <c r="F5" s="814"/>
      <c r="G5" s="306" t="s">
        <v>172</v>
      </c>
      <c r="H5" s="306" t="s">
        <v>173</v>
      </c>
      <c r="I5" s="306" t="s">
        <v>678</v>
      </c>
      <c r="J5" s="489" t="s">
        <v>673</v>
      </c>
      <c r="K5" s="129"/>
    </row>
    <row r="6" spans="1:29" ht="31.2" customHeight="1" thickBot="1">
      <c r="A6" s="817"/>
      <c r="B6" s="817"/>
      <c r="C6" s="817"/>
      <c r="D6" s="817"/>
      <c r="E6" s="815">
        <f>SUM(E8:E26)</f>
        <v>0</v>
      </c>
      <c r="F6" s="816"/>
      <c r="G6" s="309">
        <f>Итого!$B$17</f>
        <v>0</v>
      </c>
      <c r="H6" s="310">
        <f>PRODUCT(E6,G6)</f>
        <v>0</v>
      </c>
      <c r="I6" s="311">
        <f>SUM(E6,-H6)</f>
        <v>0</v>
      </c>
      <c r="J6" s="340">
        <f>Итого!$B$16</f>
        <v>0</v>
      </c>
      <c r="K6" s="132"/>
      <c r="AC6" s="121"/>
    </row>
    <row r="7" spans="1:29" ht="42.6" thickBot="1">
      <c r="A7" s="200" t="s">
        <v>5</v>
      </c>
      <c r="B7" s="313" t="s">
        <v>174</v>
      </c>
      <c r="C7" s="200" t="s">
        <v>175</v>
      </c>
      <c r="D7" s="314" t="s">
        <v>2</v>
      </c>
      <c r="E7" s="315" t="s">
        <v>176</v>
      </c>
      <c r="F7" s="312" t="s">
        <v>677</v>
      </c>
      <c r="G7" s="316" t="s">
        <v>177</v>
      </c>
      <c r="H7" s="316" t="s">
        <v>178</v>
      </c>
      <c r="I7" s="317" t="s">
        <v>179</v>
      </c>
      <c r="J7" s="129"/>
      <c r="K7" s="129"/>
      <c r="L7" t="s">
        <v>180</v>
      </c>
    </row>
    <row r="8" spans="1:29" s="215" customFormat="1" ht="40.200000000000003" customHeight="1">
      <c r="A8" s="810">
        <v>32549</v>
      </c>
      <c r="B8" s="811" t="s">
        <v>544</v>
      </c>
      <c r="C8" s="203" t="s">
        <v>545</v>
      </c>
      <c r="D8" s="226">
        <v>630</v>
      </c>
      <c r="E8" s="226">
        <f t="shared" ref="E8:E26" si="0">F8*D8</f>
        <v>0</v>
      </c>
      <c r="F8" s="284">
        <v>0</v>
      </c>
      <c r="G8" s="227">
        <f>$G$6</f>
        <v>0</v>
      </c>
      <c r="H8" s="228">
        <f>PRODUCT(D8,1-G8)</f>
        <v>630</v>
      </c>
      <c r="I8" s="228">
        <f t="shared" ref="I8:I26" si="1">H8*F8</f>
        <v>0</v>
      </c>
      <c r="J8" s="140"/>
      <c r="K8" s="129"/>
    </row>
    <row r="9" spans="1:29" ht="40.200000000000003" customHeight="1">
      <c r="A9" s="810"/>
      <c r="B9" s="811"/>
      <c r="C9" s="203" t="s">
        <v>546</v>
      </c>
      <c r="D9" s="226">
        <v>630</v>
      </c>
      <c r="E9" s="226">
        <f t="shared" si="0"/>
        <v>0</v>
      </c>
      <c r="F9" s="284">
        <v>0</v>
      </c>
      <c r="G9" s="229">
        <f t="shared" ref="G9:G26" si="2">$G$6</f>
        <v>0</v>
      </c>
      <c r="H9" s="228">
        <f t="shared" ref="H9:H23" si="3">PRODUCT(D9,1-G9)</f>
        <v>630</v>
      </c>
      <c r="I9" s="228">
        <f t="shared" si="1"/>
        <v>0</v>
      </c>
      <c r="J9" s="129"/>
      <c r="K9" s="129"/>
    </row>
    <row r="10" spans="1:29" ht="40.200000000000003" customHeight="1">
      <c r="A10" s="810"/>
      <c r="B10" s="811"/>
      <c r="C10" s="203" t="s">
        <v>547</v>
      </c>
      <c r="D10" s="226">
        <v>630</v>
      </c>
      <c r="E10" s="226">
        <f t="shared" si="0"/>
        <v>0</v>
      </c>
      <c r="F10" s="284">
        <v>0</v>
      </c>
      <c r="G10" s="229">
        <f t="shared" si="2"/>
        <v>0</v>
      </c>
      <c r="H10" s="228">
        <f t="shared" si="3"/>
        <v>630</v>
      </c>
      <c r="I10" s="228">
        <f t="shared" si="1"/>
        <v>0</v>
      </c>
      <c r="J10" s="129"/>
      <c r="K10" s="140"/>
    </row>
    <row r="11" spans="1:29" s="215" customFormat="1" ht="40.200000000000003" customHeight="1">
      <c r="A11" s="810">
        <v>32550</v>
      </c>
      <c r="B11" s="811" t="s">
        <v>548</v>
      </c>
      <c r="C11" s="203" t="s">
        <v>549</v>
      </c>
      <c r="D11" s="226">
        <v>630</v>
      </c>
      <c r="E11" s="226">
        <f t="shared" si="0"/>
        <v>0</v>
      </c>
      <c r="F11" s="285">
        <v>0</v>
      </c>
      <c r="G11" s="229">
        <f t="shared" si="2"/>
        <v>0</v>
      </c>
      <c r="H11" s="228">
        <f t="shared" si="3"/>
        <v>630</v>
      </c>
      <c r="I11" s="228">
        <f t="shared" si="1"/>
        <v>0</v>
      </c>
      <c r="J11" s="140"/>
      <c r="K11" s="129"/>
    </row>
    <row r="12" spans="1:29" ht="40.200000000000003" customHeight="1">
      <c r="A12" s="810"/>
      <c r="B12" s="811"/>
      <c r="C12" s="203" t="s">
        <v>550</v>
      </c>
      <c r="D12" s="226">
        <v>630</v>
      </c>
      <c r="E12" s="226">
        <f t="shared" si="0"/>
        <v>0</v>
      </c>
      <c r="F12" s="285">
        <v>0</v>
      </c>
      <c r="G12" s="229">
        <f t="shared" si="2"/>
        <v>0</v>
      </c>
      <c r="H12" s="228">
        <f t="shared" si="3"/>
        <v>630</v>
      </c>
      <c r="I12" s="228">
        <f t="shared" si="1"/>
        <v>0</v>
      </c>
      <c r="J12" s="129"/>
      <c r="K12" s="129"/>
    </row>
    <row r="13" spans="1:29" ht="40.200000000000003" customHeight="1">
      <c r="A13" s="810"/>
      <c r="B13" s="811"/>
      <c r="C13" s="203" t="s">
        <v>551</v>
      </c>
      <c r="D13" s="226">
        <v>630</v>
      </c>
      <c r="E13" s="226">
        <f t="shared" si="0"/>
        <v>0</v>
      </c>
      <c r="F13" s="285">
        <v>0</v>
      </c>
      <c r="G13" s="229">
        <f t="shared" si="2"/>
        <v>0</v>
      </c>
      <c r="H13" s="228">
        <f t="shared" si="3"/>
        <v>630</v>
      </c>
      <c r="I13" s="228">
        <f t="shared" si="1"/>
        <v>0</v>
      </c>
      <c r="J13" s="129"/>
      <c r="K13" s="140"/>
    </row>
    <row r="14" spans="1:29" s="215" customFormat="1" ht="40.200000000000003" customHeight="1">
      <c r="A14" s="810">
        <v>32548</v>
      </c>
      <c r="B14" s="811" t="s">
        <v>552</v>
      </c>
      <c r="C14" s="203" t="s">
        <v>546</v>
      </c>
      <c r="D14" s="226">
        <v>790</v>
      </c>
      <c r="E14" s="226">
        <f t="shared" si="0"/>
        <v>0</v>
      </c>
      <c r="F14" s="285">
        <v>0</v>
      </c>
      <c r="G14" s="229">
        <f t="shared" si="2"/>
        <v>0</v>
      </c>
      <c r="H14" s="228">
        <f t="shared" si="3"/>
        <v>790</v>
      </c>
      <c r="I14" s="228">
        <f t="shared" si="1"/>
        <v>0</v>
      </c>
      <c r="J14" s="140"/>
      <c r="K14" s="129"/>
    </row>
    <row r="15" spans="1:29" ht="40.200000000000003" customHeight="1">
      <c r="A15" s="810"/>
      <c r="B15" s="811"/>
      <c r="C15" s="203" t="s">
        <v>551</v>
      </c>
      <c r="D15" s="226">
        <v>790</v>
      </c>
      <c r="E15" s="226">
        <f t="shared" si="0"/>
        <v>0</v>
      </c>
      <c r="F15" s="285">
        <v>0</v>
      </c>
      <c r="G15" s="229">
        <f>$G$6</f>
        <v>0</v>
      </c>
      <c r="H15" s="228">
        <f t="shared" si="3"/>
        <v>790</v>
      </c>
      <c r="I15" s="228">
        <f t="shared" si="1"/>
        <v>0</v>
      </c>
      <c r="J15" s="129"/>
      <c r="K15" s="129"/>
    </row>
    <row r="16" spans="1:29" ht="40.200000000000003" customHeight="1">
      <c r="A16" s="810"/>
      <c r="B16" s="811"/>
      <c r="C16" s="203" t="s">
        <v>547</v>
      </c>
      <c r="D16" s="226">
        <v>790</v>
      </c>
      <c r="E16" s="226">
        <f t="shared" si="0"/>
        <v>0</v>
      </c>
      <c r="F16" s="285">
        <v>0</v>
      </c>
      <c r="G16" s="229">
        <f t="shared" si="2"/>
        <v>0</v>
      </c>
      <c r="H16" s="228">
        <f t="shared" si="3"/>
        <v>790</v>
      </c>
      <c r="I16" s="228">
        <f t="shared" si="1"/>
        <v>0</v>
      </c>
      <c r="J16" s="129"/>
      <c r="K16" s="140"/>
    </row>
    <row r="17" spans="1:11" s="215" customFormat="1" ht="129.6" customHeight="1">
      <c r="A17" s="224"/>
      <c r="B17" s="225" t="s">
        <v>553</v>
      </c>
      <c r="C17" s="203"/>
      <c r="D17" s="226">
        <v>500</v>
      </c>
      <c r="E17" s="226">
        <f t="shared" si="0"/>
        <v>0</v>
      </c>
      <c r="F17" s="285">
        <v>0</v>
      </c>
      <c r="G17" s="229">
        <f t="shared" si="2"/>
        <v>0</v>
      </c>
      <c r="H17" s="228">
        <f>PRODUCT(D17,1-G17)</f>
        <v>500</v>
      </c>
      <c r="I17" s="228">
        <f t="shared" si="1"/>
        <v>0</v>
      </c>
      <c r="J17" s="140"/>
      <c r="K17" s="129"/>
    </row>
    <row r="18" spans="1:11" s="215" customFormat="1" ht="40.200000000000003" customHeight="1">
      <c r="A18" s="810">
        <v>32547</v>
      </c>
      <c r="B18" s="811" t="s">
        <v>554</v>
      </c>
      <c r="C18" s="203" t="s">
        <v>555</v>
      </c>
      <c r="D18" s="226">
        <v>1550</v>
      </c>
      <c r="E18" s="230">
        <f t="shared" si="0"/>
        <v>0</v>
      </c>
      <c r="F18" s="285">
        <v>0</v>
      </c>
      <c r="G18" s="229">
        <f t="shared" si="2"/>
        <v>0</v>
      </c>
      <c r="H18" s="228">
        <f>PRODUCT(D18,1-G18)</f>
        <v>1550</v>
      </c>
      <c r="I18" s="228">
        <f t="shared" si="1"/>
        <v>0</v>
      </c>
      <c r="J18" s="140"/>
      <c r="K18" s="129"/>
    </row>
    <row r="19" spans="1:11" ht="40.200000000000003" customHeight="1">
      <c r="A19" s="810"/>
      <c r="B19" s="811"/>
      <c r="C19" s="203" t="s">
        <v>556</v>
      </c>
      <c r="D19" s="226">
        <v>1550</v>
      </c>
      <c r="E19" s="230">
        <f t="shared" si="0"/>
        <v>0</v>
      </c>
      <c r="F19" s="285">
        <v>0</v>
      </c>
      <c r="G19" s="229">
        <f t="shared" si="2"/>
        <v>0</v>
      </c>
      <c r="H19" s="228">
        <f>PRODUCT(D19,1-G19)</f>
        <v>1550</v>
      </c>
      <c r="I19" s="228">
        <f t="shared" si="1"/>
        <v>0</v>
      </c>
      <c r="J19" s="129"/>
      <c r="K19" s="129"/>
    </row>
    <row r="20" spans="1:11" ht="40.200000000000003" customHeight="1">
      <c r="A20" s="810"/>
      <c r="B20" s="811"/>
      <c r="C20" s="203" t="s">
        <v>557</v>
      </c>
      <c r="D20" s="226">
        <v>1550</v>
      </c>
      <c r="E20" s="230">
        <f t="shared" si="0"/>
        <v>0</v>
      </c>
      <c r="F20" s="285">
        <v>0</v>
      </c>
      <c r="G20" s="229">
        <f t="shared" si="2"/>
        <v>0</v>
      </c>
      <c r="H20" s="228">
        <f>PRODUCT(D20,1-G20)</f>
        <v>1550</v>
      </c>
      <c r="I20" s="228">
        <f t="shared" si="1"/>
        <v>0</v>
      </c>
      <c r="J20" s="129"/>
      <c r="K20" s="140"/>
    </row>
    <row r="21" spans="1:11" s="215" customFormat="1" ht="40.200000000000003" customHeight="1">
      <c r="A21" s="810"/>
      <c r="B21" s="811" t="s">
        <v>558</v>
      </c>
      <c r="C21" s="203" t="s">
        <v>547</v>
      </c>
      <c r="D21" s="226">
        <v>1050</v>
      </c>
      <c r="E21" s="226">
        <f t="shared" si="0"/>
        <v>0</v>
      </c>
      <c r="F21" s="285">
        <v>0</v>
      </c>
      <c r="G21" s="229">
        <f t="shared" si="2"/>
        <v>0</v>
      </c>
      <c r="H21" s="228">
        <f t="shared" si="3"/>
        <v>1050</v>
      </c>
      <c r="I21" s="228">
        <f t="shared" si="1"/>
        <v>0</v>
      </c>
      <c r="J21" s="140"/>
      <c r="K21" s="129"/>
    </row>
    <row r="22" spans="1:11" ht="40.200000000000003" customHeight="1">
      <c r="A22" s="810"/>
      <c r="B22" s="811"/>
      <c r="C22" s="203" t="s">
        <v>559</v>
      </c>
      <c r="D22" s="226">
        <v>1050</v>
      </c>
      <c r="E22" s="226">
        <f t="shared" si="0"/>
        <v>0</v>
      </c>
      <c r="F22" s="285">
        <v>0</v>
      </c>
      <c r="G22" s="229">
        <f t="shared" si="2"/>
        <v>0</v>
      </c>
      <c r="H22" s="228">
        <f t="shared" si="3"/>
        <v>1050</v>
      </c>
      <c r="I22" s="228">
        <f t="shared" si="1"/>
        <v>0</v>
      </c>
      <c r="J22" s="129"/>
      <c r="K22" s="129"/>
    </row>
    <row r="23" spans="1:11" ht="40.200000000000003" customHeight="1">
      <c r="A23" s="810"/>
      <c r="B23" s="811"/>
      <c r="C23" s="203" t="s">
        <v>550</v>
      </c>
      <c r="D23" s="226">
        <v>1050</v>
      </c>
      <c r="E23" s="226">
        <f t="shared" si="0"/>
        <v>0</v>
      </c>
      <c r="F23" s="285">
        <v>0</v>
      </c>
      <c r="G23" s="229">
        <f t="shared" si="2"/>
        <v>0</v>
      </c>
      <c r="H23" s="228">
        <f t="shared" si="3"/>
        <v>1050</v>
      </c>
      <c r="I23" s="228">
        <f t="shared" si="1"/>
        <v>0</v>
      </c>
      <c r="J23" s="129"/>
      <c r="K23" s="140"/>
    </row>
    <row r="24" spans="1:11" s="215" customFormat="1" ht="40.200000000000003" customHeight="1">
      <c r="A24" s="810"/>
      <c r="B24" s="811" t="s">
        <v>560</v>
      </c>
      <c r="C24" s="203" t="s">
        <v>561</v>
      </c>
      <c r="D24" s="226">
        <v>840</v>
      </c>
      <c r="E24" s="226">
        <f t="shared" si="0"/>
        <v>0</v>
      </c>
      <c r="F24" s="285">
        <v>0</v>
      </c>
      <c r="G24" s="229">
        <f t="shared" si="2"/>
        <v>0</v>
      </c>
      <c r="H24" s="228">
        <f>PRODUCT(D24,1-G24)</f>
        <v>840</v>
      </c>
      <c r="I24" s="228">
        <f t="shared" si="1"/>
        <v>0</v>
      </c>
      <c r="J24" s="140"/>
      <c r="K24" s="129"/>
    </row>
    <row r="25" spans="1:11" ht="40.200000000000003" customHeight="1">
      <c r="A25" s="810"/>
      <c r="B25" s="811"/>
      <c r="C25" s="203" t="s">
        <v>562</v>
      </c>
      <c r="D25" s="226">
        <v>840</v>
      </c>
      <c r="E25" s="226">
        <f t="shared" si="0"/>
        <v>0</v>
      </c>
      <c r="F25" s="285">
        <v>0</v>
      </c>
      <c r="G25" s="229">
        <f t="shared" si="2"/>
        <v>0</v>
      </c>
      <c r="H25" s="228">
        <f>PRODUCT(D25,1-G25)</f>
        <v>840</v>
      </c>
      <c r="I25" s="228">
        <f t="shared" si="1"/>
        <v>0</v>
      </c>
      <c r="J25" s="129"/>
      <c r="K25" s="129"/>
    </row>
    <row r="26" spans="1:11" ht="40.200000000000003" customHeight="1">
      <c r="A26" s="810"/>
      <c r="B26" s="811"/>
      <c r="C26" s="203" t="s">
        <v>547</v>
      </c>
      <c r="D26" s="226">
        <v>840</v>
      </c>
      <c r="E26" s="226">
        <f t="shared" si="0"/>
        <v>0</v>
      </c>
      <c r="F26" s="285">
        <v>0</v>
      </c>
      <c r="G26" s="229">
        <f t="shared" si="2"/>
        <v>0</v>
      </c>
      <c r="H26" s="228">
        <f>PRODUCT(D26,1-G26)</f>
        <v>840</v>
      </c>
      <c r="I26" s="228">
        <f t="shared" si="1"/>
        <v>0</v>
      </c>
      <c r="J26" s="129"/>
      <c r="K26" s="140"/>
    </row>
    <row r="27" spans="1:11">
      <c r="A27" s="129"/>
      <c r="B27" s="130"/>
      <c r="C27" s="131"/>
      <c r="D27" s="129"/>
      <c r="E27" s="129"/>
      <c r="F27" s="118"/>
      <c r="G27" s="119"/>
      <c r="H27" s="129"/>
      <c r="I27" s="129"/>
      <c r="J27" s="129"/>
      <c r="K27" s="129"/>
    </row>
    <row r="28" spans="1:11">
      <c r="A28" s="129"/>
      <c r="B28" s="130"/>
      <c r="C28" s="131"/>
      <c r="D28" s="129"/>
      <c r="E28" s="129"/>
      <c r="F28" s="118"/>
      <c r="G28" s="119"/>
      <c r="H28" s="129"/>
      <c r="I28" s="129"/>
      <c r="J28" s="129"/>
      <c r="K28" s="129"/>
    </row>
    <row r="29" spans="1:11">
      <c r="A29" s="129"/>
      <c r="B29" s="130"/>
      <c r="C29" s="131"/>
      <c r="D29" s="129"/>
      <c r="E29" s="129"/>
      <c r="F29" s="118"/>
      <c r="G29" s="119"/>
      <c r="H29" s="129"/>
      <c r="I29" s="129"/>
      <c r="J29" s="129"/>
      <c r="K29" s="129"/>
    </row>
    <row r="30" spans="1:11">
      <c r="A30" s="129"/>
      <c r="B30" s="130"/>
      <c r="C30" s="131"/>
      <c r="D30" s="129"/>
      <c r="E30" s="129"/>
      <c r="F30" s="118"/>
      <c r="G30" s="119"/>
      <c r="H30" s="129"/>
      <c r="I30" s="129"/>
      <c r="J30" s="129"/>
      <c r="K30" s="129"/>
    </row>
    <row r="31" spans="1:11">
      <c r="A31" s="129"/>
      <c r="B31" s="130"/>
      <c r="C31" s="131"/>
      <c r="D31" s="129"/>
      <c r="E31" s="129"/>
      <c r="F31" s="118"/>
      <c r="G31" s="119"/>
      <c r="H31" s="129"/>
      <c r="I31" s="129"/>
      <c r="J31" s="129"/>
      <c r="K31" s="129"/>
    </row>
    <row r="32" spans="1:11">
      <c r="A32" s="129"/>
      <c r="B32" s="130"/>
      <c r="C32" s="131"/>
      <c r="D32" s="129"/>
      <c r="E32" s="129"/>
      <c r="F32" s="118"/>
      <c r="G32" s="119"/>
      <c r="H32" s="129"/>
      <c r="I32" s="129"/>
      <c r="J32" s="129"/>
      <c r="K32" s="129"/>
    </row>
    <row r="33" spans="1:11">
      <c r="A33" s="129"/>
      <c r="B33" s="130"/>
      <c r="C33" s="131"/>
      <c r="D33" s="129"/>
      <c r="E33" s="129"/>
      <c r="F33" s="118"/>
      <c r="G33" s="119"/>
      <c r="H33" s="129"/>
      <c r="I33" s="129"/>
      <c r="J33" s="129"/>
      <c r="K33" s="129"/>
    </row>
    <row r="34" spans="1:11">
      <c r="A34" s="129"/>
      <c r="B34" s="130"/>
      <c r="C34" s="131"/>
      <c r="D34" s="129"/>
      <c r="E34" s="129"/>
      <c r="F34" s="118"/>
      <c r="G34" s="119"/>
      <c r="H34" s="129"/>
      <c r="I34" s="129"/>
      <c r="J34" s="129"/>
      <c r="K34" s="129"/>
    </row>
    <row r="35" spans="1:11">
      <c r="A35" s="129"/>
      <c r="B35" s="130"/>
      <c r="C35" s="131"/>
      <c r="D35" s="129"/>
      <c r="E35" s="129"/>
      <c r="F35" s="118"/>
      <c r="G35" s="119"/>
      <c r="H35" s="129"/>
      <c r="I35" s="129"/>
      <c r="J35" s="129"/>
      <c r="K35" s="129"/>
    </row>
    <row r="36" spans="1:11">
      <c r="A36" s="129"/>
      <c r="B36" s="130"/>
      <c r="C36" s="131"/>
      <c r="D36" s="129"/>
      <c r="E36" s="129"/>
      <c r="F36" s="118"/>
      <c r="G36" s="119"/>
      <c r="H36" s="129"/>
      <c r="I36" s="129"/>
      <c r="J36" s="129"/>
      <c r="K36" s="129"/>
    </row>
    <row r="37" spans="1:11">
      <c r="A37" s="129"/>
      <c r="B37" s="130"/>
      <c r="C37" s="131"/>
      <c r="D37" s="129"/>
      <c r="E37" s="129"/>
      <c r="F37" s="118"/>
      <c r="G37" s="119"/>
      <c r="H37" s="129"/>
      <c r="I37" s="129"/>
      <c r="J37" s="129"/>
      <c r="K37" s="129"/>
    </row>
    <row r="38" spans="1:11">
      <c r="A38" s="129"/>
      <c r="B38" s="130"/>
      <c r="C38" s="131"/>
      <c r="D38" s="129"/>
      <c r="E38" s="129"/>
      <c r="F38" s="118"/>
      <c r="G38" s="119"/>
      <c r="H38" s="129"/>
      <c r="I38" s="129"/>
      <c r="J38" s="129"/>
      <c r="K38" s="129"/>
    </row>
  </sheetData>
  <sheetProtection password="C615" sheet="1" objects="1" scenarios="1" selectLockedCells="1"/>
  <protectedRanges>
    <protectedRange sqref="F8:F26" name="Диапазон7_1"/>
  </protectedRanges>
  <mergeCells count="17">
    <mergeCell ref="D1:I2"/>
    <mergeCell ref="D3:I4"/>
    <mergeCell ref="E5:F5"/>
    <mergeCell ref="E6:F6"/>
    <mergeCell ref="A21:A23"/>
    <mergeCell ref="B21:B23"/>
    <mergeCell ref="A5:D6"/>
    <mergeCell ref="A24:A26"/>
    <mergeCell ref="B24:B26"/>
    <mergeCell ref="A8:A10"/>
    <mergeCell ref="B8:B10"/>
    <mergeCell ref="A11:A13"/>
    <mergeCell ref="B11:B13"/>
    <mergeCell ref="A14:A16"/>
    <mergeCell ref="B14:B16"/>
    <mergeCell ref="A18:A20"/>
    <mergeCell ref="B18:B20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Итого</vt:lpstr>
      <vt:lpstr>Одежда-лето</vt:lpstr>
      <vt:lpstr>Одежда-зима</vt:lpstr>
      <vt:lpstr>Перчатки RAY</vt:lpstr>
      <vt:lpstr>Вязаные шапочки RAY</vt:lpstr>
      <vt:lpstr>Лыжные смазки</vt:lpstr>
      <vt:lpstr>Аксессуары</vt:lpstr>
      <vt:lpstr>Спортивное питание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2018-06-20T07:34:07Z</dcterms:modified>
</cp:coreProperties>
</file>